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610"/>
  <workbookPr showInkAnnotation="0" autoCompressPictures="0"/>
  <mc:AlternateContent xmlns:mc="http://schemas.openxmlformats.org/markup-compatibility/2006">
    <mc:Choice Requires="x15">
      <x15ac:absPath xmlns:x15ac="http://schemas.microsoft.com/office/spreadsheetml/2010/11/ac" url="/Users/JonSchwabish/Google Drive/UrbanStuff/Blogs/Archive/TrumpGraphsBlog/"/>
    </mc:Choice>
  </mc:AlternateContent>
  <bookViews>
    <workbookView xWindow="0" yWindow="620" windowWidth="25600" windowHeight="16060" activeTab="3"/>
  </bookViews>
  <sheets>
    <sheet name="BLS Data Series" sheetId="4" r:id="rId1"/>
    <sheet name="SNAP" sheetId="1" r:id="rId2"/>
    <sheet name="Presidents" sheetId="2" r:id="rId3"/>
    <sheet name="DATA" sheetId="3"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 i="3" l="1"/>
  <c r="H2" i="3"/>
  <c r="A3" i="3"/>
  <c r="A8" i="1"/>
  <c r="B3" i="3"/>
  <c r="H3" i="3"/>
  <c r="A4" i="3"/>
  <c r="A9" i="1"/>
  <c r="B4" i="3"/>
  <c r="H4" i="3"/>
  <c r="A5" i="3"/>
  <c r="A10" i="1"/>
  <c r="B5" i="3"/>
  <c r="H5" i="3"/>
  <c r="A6" i="3"/>
  <c r="A11" i="1"/>
  <c r="B6" i="3"/>
  <c r="H6" i="3"/>
  <c r="A7" i="3"/>
  <c r="A12" i="1"/>
  <c r="B7" i="3"/>
  <c r="H7" i="3"/>
  <c r="A8" i="3"/>
  <c r="A13" i="1"/>
  <c r="B8" i="3"/>
  <c r="H8" i="3"/>
  <c r="A9" i="3"/>
  <c r="A14" i="1"/>
  <c r="B9" i="3"/>
  <c r="H9" i="3"/>
  <c r="A10" i="3"/>
  <c r="A15" i="1"/>
  <c r="B10" i="3"/>
  <c r="H10" i="3"/>
  <c r="A11" i="3"/>
  <c r="A16" i="1"/>
  <c r="B11" i="3"/>
  <c r="H11" i="3"/>
  <c r="A12" i="3"/>
  <c r="A17" i="1"/>
  <c r="B12" i="3"/>
  <c r="H12" i="3"/>
  <c r="A13" i="3"/>
  <c r="A18" i="1"/>
  <c r="B13" i="3"/>
  <c r="H13" i="3"/>
  <c r="A14" i="3"/>
  <c r="A19" i="1"/>
  <c r="B14" i="3"/>
  <c r="H14" i="3"/>
  <c r="A15" i="3"/>
  <c r="A20" i="1"/>
  <c r="B15" i="3"/>
  <c r="H15" i="3"/>
  <c r="A16" i="3"/>
  <c r="A21" i="1"/>
  <c r="B16" i="3"/>
  <c r="H16" i="3"/>
  <c r="A17" i="3"/>
  <c r="A22" i="1"/>
  <c r="B17" i="3"/>
  <c r="H17" i="3"/>
  <c r="A18" i="3"/>
  <c r="A23" i="1"/>
  <c r="B18" i="3"/>
  <c r="H18" i="3"/>
  <c r="A19" i="3"/>
  <c r="A24" i="1"/>
  <c r="B19" i="3"/>
  <c r="H19" i="3"/>
  <c r="A20" i="3"/>
  <c r="A25" i="1"/>
  <c r="B20" i="3"/>
  <c r="H20" i="3"/>
  <c r="A21" i="3"/>
  <c r="A26" i="1"/>
  <c r="B21" i="3"/>
  <c r="H21" i="3"/>
  <c r="A22" i="3"/>
  <c r="A27" i="1"/>
  <c r="B22" i="3"/>
  <c r="H22" i="3"/>
  <c r="A23" i="3"/>
  <c r="A28" i="1"/>
  <c r="B23" i="3"/>
  <c r="H23" i="3"/>
  <c r="A24" i="3"/>
  <c r="A29" i="1"/>
  <c r="B24" i="3"/>
  <c r="H24" i="3"/>
  <c r="A25" i="3"/>
  <c r="A30" i="1"/>
  <c r="B25" i="3"/>
  <c r="H25" i="3"/>
  <c r="A26" i="3"/>
  <c r="A31" i="1"/>
  <c r="B26" i="3"/>
  <c r="H26" i="3"/>
  <c r="A27" i="3"/>
  <c r="A32" i="1"/>
  <c r="B27" i="3"/>
  <c r="H27" i="3"/>
  <c r="A28" i="3"/>
  <c r="A33" i="1"/>
  <c r="B28" i="3"/>
  <c r="H28" i="3"/>
  <c r="A29" i="3"/>
  <c r="A34" i="1"/>
  <c r="B29" i="3"/>
  <c r="H29" i="3"/>
  <c r="A30" i="3"/>
  <c r="A35" i="1"/>
  <c r="B30" i="3"/>
  <c r="H30" i="3"/>
  <c r="A31" i="3"/>
  <c r="A36" i="1"/>
  <c r="B31" i="3"/>
  <c r="H31" i="3"/>
  <c r="A32" i="3"/>
  <c r="A37" i="1"/>
  <c r="B32" i="3"/>
  <c r="H32" i="3"/>
  <c r="A33" i="3"/>
  <c r="A38" i="1"/>
  <c r="B33" i="3"/>
  <c r="H33" i="3"/>
  <c r="A34" i="3"/>
  <c r="A39" i="1"/>
  <c r="B34" i="3"/>
  <c r="H34" i="3"/>
  <c r="A35" i="3"/>
  <c r="A40" i="1"/>
  <c r="B35" i="3"/>
  <c r="H35" i="3"/>
  <c r="A36" i="3"/>
  <c r="A41" i="1"/>
  <c r="B36" i="3"/>
  <c r="H36" i="3"/>
  <c r="A37" i="3"/>
  <c r="A42" i="1"/>
  <c r="B37" i="3"/>
  <c r="H37" i="3"/>
  <c r="A38" i="3"/>
  <c r="A43" i="1"/>
  <c r="B38" i="3"/>
  <c r="H38" i="3"/>
  <c r="A39" i="3"/>
  <c r="A44" i="1"/>
  <c r="B39" i="3"/>
  <c r="H39" i="3"/>
  <c r="A40" i="3"/>
  <c r="A45" i="1"/>
  <c r="B40" i="3"/>
  <c r="H40" i="3"/>
  <c r="A41" i="3"/>
  <c r="A46" i="1"/>
  <c r="B41" i="3"/>
  <c r="H41" i="3"/>
  <c r="A42" i="3"/>
  <c r="A47" i="1"/>
  <c r="B42" i="3"/>
  <c r="H42" i="3"/>
  <c r="A43" i="3"/>
  <c r="A48" i="1"/>
  <c r="B43" i="3"/>
  <c r="H43" i="3"/>
  <c r="A44" i="3"/>
  <c r="A49" i="1"/>
  <c r="B44" i="3"/>
  <c r="H44" i="3"/>
  <c r="A45" i="3"/>
  <c r="A50" i="1"/>
  <c r="B45" i="3"/>
  <c r="H45" i="3"/>
  <c r="A46" i="3"/>
  <c r="A51" i="1"/>
  <c r="B46" i="3"/>
  <c r="H46" i="3"/>
  <c r="A47" i="3"/>
  <c r="A52" i="1"/>
  <c r="B47" i="3"/>
  <c r="H47" i="3"/>
  <c r="A48" i="3"/>
  <c r="A53" i="1"/>
  <c r="B48" i="3"/>
  <c r="H48" i="3"/>
  <c r="A3" i="2"/>
  <c r="A4" i="2"/>
  <c r="A5" i="2"/>
  <c r="A6" i="2"/>
  <c r="F2" i="2"/>
  <c r="G2" i="2"/>
  <c r="F3" i="2"/>
  <c r="G3" i="2"/>
  <c r="F4" i="2"/>
  <c r="G4" i="2"/>
  <c r="F5" i="2"/>
  <c r="G5" i="2"/>
  <c r="F6" i="2"/>
  <c r="G6" i="2"/>
  <c r="A7" i="2"/>
  <c r="F7" i="2"/>
  <c r="G7" i="2"/>
  <c r="A8" i="2"/>
  <c r="F8" i="2"/>
  <c r="G8" i="2"/>
  <c r="A9" i="2"/>
  <c r="F9" i="2"/>
  <c r="G9" i="2"/>
  <c r="A10" i="2"/>
  <c r="F10" i="2"/>
  <c r="G10" i="2"/>
  <c r="A11" i="2"/>
  <c r="F11" i="2"/>
  <c r="G11" i="2"/>
  <c r="A12" i="2"/>
  <c r="F12" i="2"/>
  <c r="G12" i="2"/>
  <c r="A13" i="2"/>
  <c r="F13" i="2"/>
  <c r="G13" i="2"/>
  <c r="A14" i="2"/>
  <c r="F14" i="2"/>
  <c r="G14" i="2"/>
  <c r="A15" i="2"/>
  <c r="F15" i="2"/>
  <c r="G15" i="2"/>
  <c r="A16" i="2"/>
  <c r="F16" i="2"/>
  <c r="G16" i="2"/>
  <c r="A17" i="2"/>
  <c r="F17" i="2"/>
  <c r="G17" i="2"/>
  <c r="A18" i="2"/>
  <c r="F18" i="2"/>
  <c r="G18" i="2"/>
  <c r="A19" i="2"/>
  <c r="F19" i="2"/>
  <c r="G19" i="2"/>
  <c r="A20" i="2"/>
  <c r="F20" i="2"/>
  <c r="G20" i="2"/>
  <c r="A21" i="2"/>
  <c r="F21" i="2"/>
  <c r="G21" i="2"/>
  <c r="A22" i="2"/>
  <c r="F22" i="2"/>
  <c r="G22" i="2"/>
  <c r="A23" i="2"/>
  <c r="F23" i="2"/>
  <c r="G23" i="2"/>
  <c r="A24" i="2"/>
  <c r="F24" i="2"/>
  <c r="G24" i="2"/>
  <c r="A25" i="2"/>
  <c r="F25" i="2"/>
  <c r="G25" i="2"/>
  <c r="A26" i="2"/>
  <c r="F26" i="2"/>
  <c r="G26" i="2"/>
  <c r="A27" i="2"/>
  <c r="F27" i="2"/>
  <c r="G27" i="2"/>
  <c r="A28" i="2"/>
  <c r="F28" i="2"/>
  <c r="G28" i="2"/>
  <c r="A29" i="2"/>
  <c r="F29" i="2"/>
  <c r="G29" i="2"/>
  <c r="A30" i="2"/>
  <c r="F30" i="2"/>
  <c r="G30" i="2"/>
  <c r="A31" i="2"/>
  <c r="F31" i="2"/>
  <c r="G31" i="2"/>
  <c r="A32" i="2"/>
  <c r="F32" i="2"/>
  <c r="G32" i="2"/>
  <c r="A33" i="2"/>
  <c r="F33" i="2"/>
  <c r="G33" i="2"/>
  <c r="A34" i="2"/>
  <c r="F34" i="2"/>
  <c r="G34" i="2"/>
  <c r="A35" i="2"/>
  <c r="F35" i="2"/>
  <c r="G35" i="2"/>
  <c r="A36" i="2"/>
  <c r="F36" i="2"/>
  <c r="G36" i="2"/>
  <c r="A37" i="2"/>
  <c r="F37" i="2"/>
  <c r="G37" i="2"/>
  <c r="A38" i="2"/>
  <c r="F38" i="2"/>
  <c r="G38" i="2"/>
  <c r="A39" i="2"/>
  <c r="F39" i="2"/>
  <c r="G39" i="2"/>
  <c r="A40" i="2"/>
  <c r="F40" i="2"/>
  <c r="G40" i="2"/>
  <c r="A41" i="2"/>
  <c r="F41" i="2"/>
  <c r="G41" i="2"/>
  <c r="A42" i="2"/>
  <c r="F42" i="2"/>
  <c r="G42" i="2"/>
  <c r="A43" i="2"/>
  <c r="F43" i="2"/>
  <c r="G43" i="2"/>
  <c r="A44" i="2"/>
  <c r="F44" i="2"/>
  <c r="G44" i="2"/>
  <c r="A45" i="2"/>
  <c r="F45" i="2"/>
  <c r="G45" i="2"/>
  <c r="A46" i="2"/>
  <c r="F46" i="2"/>
  <c r="G46" i="2"/>
  <c r="A47" i="2"/>
  <c r="F47" i="2"/>
  <c r="G47" i="2"/>
  <c r="A48" i="2"/>
  <c r="F48" i="2"/>
  <c r="G48" i="2"/>
  <c r="C39" i="3"/>
  <c r="F39" i="3"/>
  <c r="C40" i="3"/>
  <c r="F40" i="3"/>
  <c r="C41" i="3"/>
  <c r="F41" i="3"/>
  <c r="C42" i="3"/>
  <c r="F42" i="3"/>
  <c r="C43" i="3"/>
  <c r="F43" i="3"/>
  <c r="C44" i="3"/>
  <c r="F44" i="3"/>
  <c r="C45" i="3"/>
  <c r="F45" i="3"/>
  <c r="C46" i="3"/>
  <c r="F46" i="3"/>
  <c r="C47" i="3"/>
  <c r="F47" i="3"/>
  <c r="C48" i="3"/>
  <c r="F48" i="3"/>
  <c r="C3" i="3"/>
  <c r="F3" i="3"/>
  <c r="C4" i="3"/>
  <c r="F4" i="3"/>
  <c r="C5" i="3"/>
  <c r="F5" i="3"/>
  <c r="C6" i="3"/>
  <c r="F6" i="3"/>
  <c r="C7" i="3"/>
  <c r="F7" i="3"/>
  <c r="C8" i="3"/>
  <c r="F8" i="3"/>
  <c r="C9" i="3"/>
  <c r="F9" i="3"/>
  <c r="C10" i="3"/>
  <c r="F10" i="3"/>
  <c r="C11" i="3"/>
  <c r="F11" i="3"/>
  <c r="C12" i="3"/>
  <c r="F12" i="3"/>
  <c r="C13" i="3"/>
  <c r="F13" i="3"/>
  <c r="C14" i="3"/>
  <c r="F14" i="3"/>
  <c r="C15" i="3"/>
  <c r="F15" i="3"/>
  <c r="C16" i="3"/>
  <c r="F16" i="3"/>
  <c r="C17" i="3"/>
  <c r="F17" i="3"/>
  <c r="C18" i="3"/>
  <c r="F18" i="3"/>
  <c r="C19" i="3"/>
  <c r="F19" i="3"/>
  <c r="C20" i="3"/>
  <c r="F20" i="3"/>
  <c r="C21" i="3"/>
  <c r="F21" i="3"/>
  <c r="C22" i="3"/>
  <c r="F22" i="3"/>
  <c r="C23" i="3"/>
  <c r="F23" i="3"/>
  <c r="C24" i="3"/>
  <c r="F24" i="3"/>
  <c r="C25" i="3"/>
  <c r="F25" i="3"/>
  <c r="C26" i="3"/>
  <c r="F26" i="3"/>
  <c r="C27" i="3"/>
  <c r="F27" i="3"/>
  <c r="C28" i="3"/>
  <c r="F28" i="3"/>
  <c r="C29" i="3"/>
  <c r="F29" i="3"/>
  <c r="C30" i="3"/>
  <c r="F30" i="3"/>
  <c r="C31" i="3"/>
  <c r="F31" i="3"/>
  <c r="C32" i="3"/>
  <c r="F32" i="3"/>
  <c r="C33" i="3"/>
  <c r="F33" i="3"/>
  <c r="C34" i="3"/>
  <c r="F34" i="3"/>
  <c r="C35" i="3"/>
  <c r="F35" i="3"/>
  <c r="C36" i="3"/>
  <c r="F36" i="3"/>
  <c r="C37" i="3"/>
  <c r="F37" i="3"/>
  <c r="C38" i="3"/>
  <c r="F38" i="3"/>
  <c r="C2" i="3"/>
  <c r="F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2" i="3"/>
</calcChain>
</file>

<file path=xl/sharedStrings.xml><?xml version="1.0" encoding="utf-8"?>
<sst xmlns="http://schemas.openxmlformats.org/spreadsheetml/2006/main" count="145" uniqueCount="53">
  <si>
    <t>Supplemental Nutrition Assistance Program Participation and Costs</t>
  </si>
  <si>
    <t>(Data as of May 6, 2016)</t>
  </si>
  <si>
    <t>   </t>
  </si>
  <si>
    <r>
      <t xml:space="preserve">Average Benefit Per Person </t>
    </r>
    <r>
      <rPr>
        <b/>
        <vertAlign val="superscript"/>
        <sz val="10"/>
        <color indexed="8"/>
        <rFont val="Arial"/>
        <family val="2"/>
      </rPr>
      <t>1]</t>
    </r>
  </si>
  <si>
    <r>
      <t xml:space="preserve">All Other Costs </t>
    </r>
    <r>
      <rPr>
        <b/>
        <vertAlign val="superscript"/>
        <sz val="10"/>
        <color indexed="8"/>
        <rFont val="Arial"/>
        <family val="2"/>
      </rPr>
      <t>2]</t>
    </r>
  </si>
  <si>
    <t>Average Participation</t>
  </si>
  <si>
    <t>Total Benefits</t>
  </si>
  <si>
    <t>Total Costs</t>
  </si>
  <si>
    <t>--Thousands--</t>
  </si>
  <si>
    <t>--Dollars--</t>
  </si>
  <si>
    <t>     ----------Millions of Dollars----------</t>
  </si>
  <si>
    <t>All data are subject to revision.</t>
  </si>
  <si>
    <t>1] Represents average monthly benefits per person.</t>
  </si>
  <si>
    <t>2] Includes the Federal share of State administrative expenses, Nutrition Education, and Employment and Training programs. Also includes other Federal costs (e.g., Benefit and Retailer Redemption and Monitoring, Payment Accuracy, EBT Systems, Program Evaluation and Modernization, Program Access, Health and Nutrition Pilot Projects).</t>
  </si>
  <si>
    <t>3] Puerto Rico initiated Food Stamp operations during FY 1975 and participated through June of FY 1982. A separate Nutrition Assistance Grant began in July 1982.</t>
  </si>
  <si>
    <t>Nixon</t>
  </si>
  <si>
    <t>First</t>
  </si>
  <si>
    <t>Second</t>
  </si>
  <si>
    <t>Carter</t>
  </si>
  <si>
    <t>Reagan</t>
  </si>
  <si>
    <t>Bush</t>
  </si>
  <si>
    <t>Clinton</t>
  </si>
  <si>
    <t>http://historyinpieces.com/research/presidential-inauguration-dates</t>
  </si>
  <si>
    <t>Obama</t>
  </si>
  <si>
    <t>Ford</t>
  </si>
  <si>
    <t>Name</t>
  </si>
  <si>
    <t>Party</t>
  </si>
  <si>
    <t>R</t>
  </si>
  <si>
    <t>D</t>
  </si>
  <si>
    <t>SNAP</t>
  </si>
  <si>
    <t>Republican</t>
  </si>
  <si>
    <t>Democrat</t>
  </si>
  <si>
    <t>Labor Force Statistics from the Current Population Survey</t>
  </si>
  <si>
    <t>Original Data Value</t>
  </si>
  <si>
    <t>Series Id:</t>
  </si>
  <si>
    <t>LNU04000000</t>
  </si>
  <si>
    <t>Not Seasonally Adjusted</t>
  </si>
  <si>
    <t>Series title:</t>
  </si>
  <si>
    <t>(Unadj) Unemployment Rate</t>
  </si>
  <si>
    <t>Labor force status:</t>
  </si>
  <si>
    <t>Unemployment rate</t>
  </si>
  <si>
    <t>Type of data:</t>
  </si>
  <si>
    <t>Percent or rate</t>
  </si>
  <si>
    <t>Age:</t>
  </si>
  <si>
    <t>16 years and over</t>
  </si>
  <si>
    <t>Years:</t>
  </si>
  <si>
    <t>1969 to 2015</t>
  </si>
  <si>
    <t>Year</t>
  </si>
  <si>
    <t>Annual</t>
  </si>
  <si>
    <t>President</t>
  </si>
  <si>
    <t>Pop</t>
  </si>
  <si>
    <t>SNAPpercap</t>
  </si>
  <si>
    <t>Unemployment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</si>
</sst>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0"/>
      <color indexed="8"/>
      <name val="Arial"/>
      <family val="2"/>
    </font>
    <font>
      <b/>
      <vertAlign val="superscript"/>
      <sz val="10"/>
      <color indexed="8"/>
      <name val="Arial"/>
      <family val="2"/>
    </font>
    <font>
      <sz val="10"/>
      <color indexed="8"/>
      <name val="Arial"/>
      <family val="2"/>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indexed="8"/>
      <name val="Calibri"/>
      <family val="2"/>
      <scheme val="minor"/>
    </font>
    <font>
      <b/>
      <sz val="12"/>
      <color indexed="8"/>
      <name val="Arial"/>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9">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auto="1"/>
      </bottom>
      <diagonal/>
    </border>
  </borders>
  <cellStyleXfs count="3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42">
    <xf numFmtId="0" fontId="0" fillId="0" borderId="0" xfId="0"/>
    <xf numFmtId="0" fontId="1" fillId="2" borderId="3" xfId="0" applyFont="1" applyFill="1" applyBorder="1" applyAlignment="1">
      <alignment horizontal="center" wrapText="1"/>
    </xf>
    <xf numFmtId="3" fontId="1" fillId="2" borderId="3" xfId="0" applyNumberFormat="1" applyFont="1" applyFill="1" applyBorder="1" applyAlignment="1">
      <alignment wrapText="1"/>
    </xf>
    <xf numFmtId="4" fontId="1" fillId="2" borderId="3" xfId="0" applyNumberFormat="1" applyFont="1" applyFill="1" applyBorder="1" applyAlignment="1">
      <alignment horizontal="center" wrapText="1"/>
    </xf>
    <xf numFmtId="4" fontId="1" fillId="2" borderId="3" xfId="0" applyNumberFormat="1" applyFont="1" applyFill="1" applyBorder="1" applyAlignment="1">
      <alignment wrapText="1"/>
    </xf>
    <xf numFmtId="0" fontId="0" fillId="2" borderId="4" xfId="0" applyFont="1" applyFill="1" applyBorder="1" applyAlignment="1">
      <alignment horizontal="center" wrapText="1"/>
    </xf>
    <xf numFmtId="3" fontId="0" fillId="2" borderId="4" xfId="0" applyNumberFormat="1" applyFont="1" applyFill="1" applyBorder="1" applyAlignment="1">
      <alignment wrapText="1"/>
    </xf>
    <xf numFmtId="4" fontId="0" fillId="2" borderId="4" xfId="0" applyNumberFormat="1" applyFont="1" applyFill="1" applyBorder="1" applyAlignment="1">
      <alignment horizontal="center" wrapText="1"/>
    </xf>
    <xf numFmtId="4" fontId="0" fillId="2" borderId="4" xfId="0" applyNumberFormat="1" applyFont="1" applyFill="1" applyBorder="1" applyAlignment="1">
      <alignment wrapText="1"/>
    </xf>
    <xf numFmtId="0" fontId="1" fillId="2" borderId="5" xfId="0" applyFont="1" applyFill="1" applyBorder="1" applyAlignment="1">
      <alignment horizontal="center" wrapText="1"/>
    </xf>
    <xf numFmtId="3" fontId="1" fillId="2" borderId="5" xfId="0" applyNumberFormat="1" applyFont="1" applyFill="1" applyBorder="1" applyAlignment="1">
      <alignment horizontal="center" wrapText="1"/>
    </xf>
    <xf numFmtId="4" fontId="1" fillId="2" borderId="5" xfId="0" applyNumberFormat="1" applyFont="1" applyFill="1" applyBorder="1" applyAlignment="1">
      <alignment horizontal="center" wrapText="1"/>
    </xf>
    <xf numFmtId="0" fontId="3" fillId="2" borderId="2" xfId="0" applyFont="1" applyFill="1" applyBorder="1" applyAlignment="1">
      <alignment horizontal="center" wrapText="1"/>
    </xf>
    <xf numFmtId="3" fontId="3"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14" fontId="0" fillId="0" borderId="0" xfId="0" applyNumberFormat="1"/>
    <xf numFmtId="0" fontId="7" fillId="0" borderId="0" xfId="0" applyFont="1"/>
    <xf numFmtId="1" fontId="0" fillId="0" borderId="0" xfId="0" applyNumberFormat="1"/>
    <xf numFmtId="0" fontId="8" fillId="0" borderId="0" xfId="21"/>
    <xf numFmtId="0" fontId="1" fillId="0" borderId="0" xfId="21" applyFont="1" applyFill="1" applyAlignment="1">
      <alignment horizontal="left" vertical="top" wrapText="1"/>
    </xf>
    <xf numFmtId="0" fontId="1" fillId="0" borderId="8" xfId="21" applyFont="1" applyFill="1" applyBorder="1" applyAlignment="1">
      <alignment horizontal="center" wrapText="1"/>
    </xf>
    <xf numFmtId="0" fontId="1" fillId="0" borderId="0" xfId="21" applyFont="1" applyFill="1" applyAlignment="1">
      <alignment horizontal="left"/>
    </xf>
    <xf numFmtId="164" fontId="3" fillId="0" borderId="0" xfId="21" applyNumberFormat="1" applyFont="1" applyFill="1" applyAlignment="1">
      <alignment horizontal="right"/>
    </xf>
    <xf numFmtId="0" fontId="3" fillId="0" borderId="0" xfId="21" applyFont="1" applyFill="1" applyAlignment="1">
      <alignment horizontal="left" vertical="top" wrapText="1"/>
    </xf>
    <xf numFmtId="0" fontId="8" fillId="0" borderId="0" xfId="21"/>
    <xf numFmtId="0" fontId="3" fillId="0" borderId="0" xfId="21" applyFont="1" applyFill="1" applyAlignment="1">
      <alignment horizontal="left"/>
    </xf>
    <xf numFmtId="0" fontId="9" fillId="0" borderId="0" xfId="21" applyFont="1" applyFill="1" applyAlignment="1">
      <alignment horizontal="left"/>
    </xf>
    <xf numFmtId="0" fontId="1" fillId="0" borderId="0" xfId="21" applyFont="1" applyFill="1" applyAlignment="1">
      <alignment horizontal="left" vertical="top"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4" fontId="1" fillId="2" borderId="3" xfId="0" applyNumberFormat="1" applyFont="1" applyFill="1" applyBorder="1" applyAlignment="1">
      <alignment horizontal="center" wrapText="1"/>
    </xf>
    <xf numFmtId="4" fontId="1" fillId="2" borderId="2" xfId="0" applyNumberFormat="1" applyFont="1" applyFill="1" applyBorder="1" applyAlignment="1">
      <alignment horizontal="center" wrapText="1"/>
    </xf>
    <xf numFmtId="4" fontId="3" fillId="2" borderId="1" xfId="0" applyNumberFormat="1" applyFont="1" applyFill="1" applyBorder="1" applyAlignment="1">
      <alignment horizontal="left" wrapText="1"/>
    </xf>
    <xf numFmtId="4" fontId="3" fillId="2" borderId="2" xfId="0" applyNumberFormat="1" applyFont="1" applyFill="1" applyBorder="1" applyAlignment="1">
      <alignment horizontal="left" wrapText="1"/>
    </xf>
    <xf numFmtId="0" fontId="4" fillId="2" borderId="6" xfId="0" applyFont="1" applyFill="1" applyBorder="1" applyAlignment="1">
      <alignment horizontal="left"/>
    </xf>
    <xf numFmtId="0" fontId="0" fillId="2" borderId="7" xfId="0" applyFont="1" applyFill="1" applyBorder="1" applyAlignment="1">
      <alignment horizontal="center"/>
    </xf>
    <xf numFmtId="0" fontId="0" fillId="2" borderId="6" xfId="0" applyFont="1" applyFill="1" applyBorder="1" applyAlignment="1">
      <alignment horizontal="center"/>
    </xf>
    <xf numFmtId="0" fontId="4" fillId="2" borderId="6" xfId="0" applyFont="1" applyFill="1" applyBorder="1" applyAlignment="1">
      <alignment horizontal="left" vertical="justify"/>
    </xf>
    <xf numFmtId="2" fontId="0" fillId="0" borderId="0" xfId="0" applyNumberFormat="1"/>
    <xf numFmtId="0" fontId="0" fillId="3" borderId="0" xfId="0" applyFill="1"/>
  </cellXfs>
  <cellStyles count="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hidden="1"/>
    <cellStyle name="Hyperlink" xfId="24" builtinId="8" hidden="1"/>
    <cellStyle name="Hyperlink" xfId="26" builtinId="8" hidden="1"/>
    <cellStyle name="Hyperlink" xfId="28" builtinId="8" hidden="1"/>
    <cellStyle name="Normal" xfId="0" builtinId="0"/>
    <cellStyle name="Normal 2" xfId="21"/>
  </cellStyles>
  <dxfs count="0"/>
  <tableStyles count="0" defaultTableStyle="TableStyleMedium2" defaultPivotStyle="PivotStyleLight16"/>
  <colors>
    <mruColors>
      <color rgb="FFF80016"/>
      <color rgb="FF0600FA"/>
      <color rgb="FF3E31C8"/>
      <color rgb="FF1511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SNAP!$B$6</c:f>
              <c:strCache>
                <c:ptCount val="1"/>
                <c:pt idx="0">
                  <c:v>Average Participation</c:v>
                </c:pt>
              </c:strCache>
            </c:strRef>
          </c:tx>
          <c:marker>
            <c:symbol val="none"/>
          </c:marker>
          <c:cat>
            <c:numRef>
              <c:f>SNAP!$A$7:$A$53</c:f>
              <c:numCache>
                <c:formatCode>General</c:formatCode>
                <c:ptCount val="47"/>
                <c:pt idx="0">
                  <c:v>1969.0</c:v>
                </c:pt>
                <c:pt idx="1">
                  <c:v>1970.0</c:v>
                </c:pt>
                <c:pt idx="2">
                  <c:v>1971.0</c:v>
                </c:pt>
                <c:pt idx="3">
                  <c:v>1972.0</c:v>
                </c:pt>
                <c:pt idx="4">
                  <c:v>1973.0</c:v>
                </c:pt>
                <c:pt idx="5">
                  <c:v>1974.0</c:v>
                </c:pt>
                <c:pt idx="6">
                  <c:v>1975.0</c:v>
                </c:pt>
                <c:pt idx="7">
                  <c:v>1976.0</c:v>
                </c:pt>
                <c:pt idx="8">
                  <c:v>1977.0</c:v>
                </c:pt>
                <c:pt idx="9">
                  <c:v>1978.0</c:v>
                </c:pt>
                <c:pt idx="10">
                  <c:v>1979.0</c:v>
                </c:pt>
                <c:pt idx="11">
                  <c:v>1980.0</c:v>
                </c:pt>
                <c:pt idx="12">
                  <c:v>1981.0</c:v>
                </c:pt>
                <c:pt idx="13">
                  <c:v>1982.0</c:v>
                </c:pt>
                <c:pt idx="14">
                  <c:v>1983.0</c:v>
                </c:pt>
                <c:pt idx="15">
                  <c:v>1984.0</c:v>
                </c:pt>
                <c:pt idx="16">
                  <c:v>1985.0</c:v>
                </c:pt>
                <c:pt idx="17">
                  <c:v>1986.0</c:v>
                </c:pt>
                <c:pt idx="18">
                  <c:v>1987.0</c:v>
                </c:pt>
                <c:pt idx="19">
                  <c:v>1988.0</c:v>
                </c:pt>
                <c:pt idx="20">
                  <c:v>1989.0</c:v>
                </c:pt>
                <c:pt idx="21">
                  <c:v>1990.0</c:v>
                </c:pt>
                <c:pt idx="22">
                  <c:v>1991.0</c:v>
                </c:pt>
                <c:pt idx="23">
                  <c:v>1992.0</c:v>
                </c:pt>
                <c:pt idx="24">
                  <c:v>1993.0</c:v>
                </c:pt>
                <c:pt idx="25">
                  <c:v>1994.0</c:v>
                </c:pt>
                <c:pt idx="26">
                  <c:v>1995.0</c:v>
                </c:pt>
                <c:pt idx="27">
                  <c:v>1996.0</c:v>
                </c:pt>
                <c:pt idx="28">
                  <c:v>1997.0</c:v>
                </c:pt>
                <c:pt idx="29">
                  <c:v>1998.0</c:v>
                </c:pt>
                <c:pt idx="30">
                  <c:v>1999.0</c:v>
                </c:pt>
                <c:pt idx="31">
                  <c:v>2000.0</c:v>
                </c:pt>
                <c:pt idx="32">
                  <c:v>2001.0</c:v>
                </c:pt>
                <c:pt idx="33">
                  <c:v>2002.0</c:v>
                </c:pt>
                <c:pt idx="34">
                  <c:v>2003.0</c:v>
                </c:pt>
                <c:pt idx="35">
                  <c:v>2004.0</c:v>
                </c:pt>
                <c:pt idx="36">
                  <c:v>2005.0</c:v>
                </c:pt>
                <c:pt idx="37">
                  <c:v>2006.0</c:v>
                </c:pt>
                <c:pt idx="38">
                  <c:v>2007.0</c:v>
                </c:pt>
                <c:pt idx="39">
                  <c:v>2008.0</c:v>
                </c:pt>
                <c:pt idx="40">
                  <c:v>2009.0</c:v>
                </c:pt>
                <c:pt idx="41">
                  <c:v>2010.0</c:v>
                </c:pt>
                <c:pt idx="42">
                  <c:v>2011.0</c:v>
                </c:pt>
                <c:pt idx="43">
                  <c:v>2012.0</c:v>
                </c:pt>
                <c:pt idx="44">
                  <c:v>2013.0</c:v>
                </c:pt>
                <c:pt idx="45">
                  <c:v>2014.0</c:v>
                </c:pt>
                <c:pt idx="46">
                  <c:v>2015.0</c:v>
                </c:pt>
              </c:numCache>
            </c:numRef>
          </c:cat>
          <c:val>
            <c:numRef>
              <c:f>SNAP!$B$7:$B$53</c:f>
              <c:numCache>
                <c:formatCode>#,##0</c:formatCode>
                <c:ptCount val="47"/>
                <c:pt idx="0">
                  <c:v>2878.0</c:v>
                </c:pt>
                <c:pt idx="1">
                  <c:v>4340.0</c:v>
                </c:pt>
                <c:pt idx="2">
                  <c:v>9368.0</c:v>
                </c:pt>
                <c:pt idx="3">
                  <c:v>11109.0</c:v>
                </c:pt>
                <c:pt idx="4">
                  <c:v>12166.0</c:v>
                </c:pt>
                <c:pt idx="5">
                  <c:v>12862.0</c:v>
                </c:pt>
                <c:pt idx="6">
                  <c:v>17064.0</c:v>
                </c:pt>
                <c:pt idx="7">
                  <c:v>18549.0</c:v>
                </c:pt>
                <c:pt idx="8">
                  <c:v>17077.0</c:v>
                </c:pt>
                <c:pt idx="9">
                  <c:v>16001.0</c:v>
                </c:pt>
                <c:pt idx="10">
                  <c:v>17653.0</c:v>
                </c:pt>
                <c:pt idx="11">
                  <c:v>21082.0</c:v>
                </c:pt>
                <c:pt idx="12">
                  <c:v>22430.0</c:v>
                </c:pt>
                <c:pt idx="13">
                  <c:v>21717.0</c:v>
                </c:pt>
                <c:pt idx="14">
                  <c:v>21625.0</c:v>
                </c:pt>
                <c:pt idx="15">
                  <c:v>20854.0</c:v>
                </c:pt>
                <c:pt idx="16">
                  <c:v>19899.0</c:v>
                </c:pt>
                <c:pt idx="17">
                  <c:v>19429.0</c:v>
                </c:pt>
                <c:pt idx="18">
                  <c:v>19113.0</c:v>
                </c:pt>
                <c:pt idx="19">
                  <c:v>18645.0</c:v>
                </c:pt>
                <c:pt idx="20">
                  <c:v>18806.4634167</c:v>
                </c:pt>
                <c:pt idx="21">
                  <c:v>20048.9775833</c:v>
                </c:pt>
                <c:pt idx="22">
                  <c:v>22624.627</c:v>
                </c:pt>
                <c:pt idx="23">
                  <c:v>25406.9854167</c:v>
                </c:pt>
                <c:pt idx="24">
                  <c:v>26986.7745</c:v>
                </c:pt>
                <c:pt idx="25">
                  <c:v>27473.6963333</c:v>
                </c:pt>
                <c:pt idx="26">
                  <c:v>26618.7728333</c:v>
                </c:pt>
                <c:pt idx="27">
                  <c:v>25542.5311667</c:v>
                </c:pt>
                <c:pt idx="28">
                  <c:v>22858.1365</c:v>
                </c:pt>
                <c:pt idx="29">
                  <c:v>19790.9845</c:v>
                </c:pt>
                <c:pt idx="30">
                  <c:v>18182.5379167</c:v>
                </c:pt>
                <c:pt idx="31">
                  <c:v>17194.3343333</c:v>
                </c:pt>
                <c:pt idx="32">
                  <c:v>17318.4580833</c:v>
                </c:pt>
                <c:pt idx="33">
                  <c:v>19095.6366667</c:v>
                </c:pt>
                <c:pt idx="34">
                  <c:v>21249.6258333</c:v>
                </c:pt>
                <c:pt idx="35">
                  <c:v>23810.742</c:v>
                </c:pt>
                <c:pt idx="36">
                  <c:v>25628.4560833</c:v>
                </c:pt>
                <c:pt idx="37">
                  <c:v>26548.8331667</c:v>
                </c:pt>
                <c:pt idx="38">
                  <c:v>26316.0445833</c:v>
                </c:pt>
                <c:pt idx="39">
                  <c:v>28222.63025</c:v>
                </c:pt>
                <c:pt idx="40">
                  <c:v>33489.9745</c:v>
                </c:pt>
                <c:pt idx="41">
                  <c:v>40301.878</c:v>
                </c:pt>
                <c:pt idx="42">
                  <c:v>44708.7260833</c:v>
                </c:pt>
                <c:pt idx="43">
                  <c:v>46609.0715</c:v>
                </c:pt>
                <c:pt idx="44">
                  <c:v>47636.0898333</c:v>
                </c:pt>
                <c:pt idx="45">
                  <c:v>46663.6161667</c:v>
                </c:pt>
                <c:pt idx="46">
                  <c:v>45766.6716667</c:v>
                </c:pt>
              </c:numCache>
            </c:numRef>
          </c:val>
          <c:smooth val="0"/>
        </c:ser>
        <c:dLbls>
          <c:showLegendKey val="0"/>
          <c:showVal val="0"/>
          <c:showCatName val="0"/>
          <c:showSerName val="0"/>
          <c:showPercent val="0"/>
          <c:showBubbleSize val="0"/>
        </c:dLbls>
        <c:smooth val="0"/>
        <c:axId val="-1317373152"/>
        <c:axId val="-1317369568"/>
      </c:lineChart>
      <c:catAx>
        <c:axId val="-1317373152"/>
        <c:scaling>
          <c:orientation val="minMax"/>
        </c:scaling>
        <c:delete val="0"/>
        <c:axPos val="b"/>
        <c:numFmt formatCode="General" sourceLinked="1"/>
        <c:majorTickMark val="out"/>
        <c:minorTickMark val="none"/>
        <c:tickLblPos val="nextTo"/>
        <c:crossAx val="-1317369568"/>
        <c:crosses val="autoZero"/>
        <c:auto val="1"/>
        <c:lblAlgn val="ctr"/>
        <c:lblOffset val="100"/>
        <c:noMultiLvlLbl val="0"/>
      </c:catAx>
      <c:valAx>
        <c:axId val="-1317369568"/>
        <c:scaling>
          <c:orientation val="minMax"/>
        </c:scaling>
        <c:delete val="0"/>
        <c:axPos val="l"/>
        <c:majorGridlines/>
        <c:numFmt formatCode="#,##0" sourceLinked="1"/>
        <c:majorTickMark val="out"/>
        <c:minorTickMark val="none"/>
        <c:tickLblPos val="nextTo"/>
        <c:crossAx val="-1317373152"/>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565149</xdr:colOff>
      <xdr:row>19</xdr:row>
      <xdr:rowOff>44450</xdr:rowOff>
    </xdr:from>
    <xdr:to>
      <xdr:col>22</xdr:col>
      <xdr:colOff>42332</xdr:colOff>
      <xdr:row>49</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pane ySplit="12" topLeftCell="A13" activePane="bottomLeft" state="frozen"/>
      <selection pane="bottomLeft" sqref="A1:F1"/>
    </sheetView>
  </sheetViews>
  <sheetFormatPr baseColWidth="10" defaultColWidth="8.83203125" defaultRowHeight="15" x14ac:dyDescent="0.2"/>
  <cols>
    <col min="1" max="1" width="20" style="20" customWidth="1"/>
    <col min="2" max="255" width="8" style="20" customWidth="1"/>
    <col min="256" max="16384" width="8.83203125" style="20"/>
  </cols>
  <sheetData>
    <row r="1" spans="1:6" ht="16" x14ac:dyDescent="0.2">
      <c r="A1" s="28" t="s">
        <v>32</v>
      </c>
      <c r="B1" s="26"/>
      <c r="C1" s="26"/>
      <c r="D1" s="26"/>
      <c r="E1" s="26"/>
      <c r="F1" s="26"/>
    </row>
    <row r="2" spans="1:6" ht="16" x14ac:dyDescent="0.2">
      <c r="A2" s="28" t="s">
        <v>33</v>
      </c>
      <c r="B2" s="26"/>
      <c r="C2" s="26"/>
      <c r="D2" s="26"/>
      <c r="E2" s="26"/>
      <c r="F2" s="26"/>
    </row>
    <row r="3" spans="1:6" x14ac:dyDescent="0.2">
      <c r="A3" s="26"/>
      <c r="B3" s="26"/>
      <c r="C3" s="26"/>
      <c r="D3" s="26"/>
      <c r="E3" s="26"/>
      <c r="F3" s="26"/>
    </row>
    <row r="4" spans="1:6" x14ac:dyDescent="0.2">
      <c r="A4" s="21" t="s">
        <v>34</v>
      </c>
      <c r="B4" s="25" t="s">
        <v>35</v>
      </c>
      <c r="C4" s="26"/>
      <c r="D4" s="26"/>
      <c r="E4" s="26"/>
      <c r="F4" s="26"/>
    </row>
    <row r="5" spans="1:6" x14ac:dyDescent="0.2">
      <c r="A5" s="29" t="s">
        <v>36</v>
      </c>
      <c r="B5" s="26"/>
      <c r="C5" s="26"/>
      <c r="D5" s="26"/>
      <c r="E5" s="26"/>
      <c r="F5" s="26"/>
    </row>
    <row r="6" spans="1:6" x14ac:dyDescent="0.2">
      <c r="A6" s="21" t="s">
        <v>37</v>
      </c>
      <c r="B6" s="25" t="s">
        <v>38</v>
      </c>
      <c r="C6" s="26"/>
      <c r="D6" s="26"/>
      <c r="E6" s="26"/>
      <c r="F6" s="26"/>
    </row>
    <row r="7" spans="1:6" x14ac:dyDescent="0.2">
      <c r="A7" s="21" t="s">
        <v>39</v>
      </c>
      <c r="B7" s="25" t="s">
        <v>40</v>
      </c>
      <c r="C7" s="26"/>
      <c r="D7" s="26"/>
      <c r="E7" s="26"/>
      <c r="F7" s="26"/>
    </row>
    <row r="8" spans="1:6" x14ac:dyDescent="0.2">
      <c r="A8" s="21" t="s">
        <v>41</v>
      </c>
      <c r="B8" s="25" t="s">
        <v>42</v>
      </c>
      <c r="C8" s="26"/>
      <c r="D8" s="26"/>
      <c r="E8" s="26"/>
      <c r="F8" s="26"/>
    </row>
    <row r="9" spans="1:6" x14ac:dyDescent="0.2">
      <c r="A9" s="21" t="s">
        <v>43</v>
      </c>
      <c r="B9" s="25" t="s">
        <v>44</v>
      </c>
      <c r="C9" s="26"/>
      <c r="D9" s="26"/>
      <c r="E9" s="26"/>
      <c r="F9" s="26"/>
    </row>
    <row r="10" spans="1:6" x14ac:dyDescent="0.2">
      <c r="A10" s="21" t="s">
        <v>45</v>
      </c>
      <c r="B10" s="27" t="s">
        <v>46</v>
      </c>
      <c r="C10" s="26"/>
      <c r="D10" s="26"/>
      <c r="E10" s="26"/>
      <c r="F10" s="26"/>
    </row>
    <row r="12" spans="1:6" ht="16" thickBot="1" x14ac:dyDescent="0.25">
      <c r="A12" s="22" t="s">
        <v>47</v>
      </c>
      <c r="B12" s="22" t="s">
        <v>48</v>
      </c>
    </row>
    <row r="13" spans="1:6" ht="16" thickTop="1" x14ac:dyDescent="0.2">
      <c r="A13" s="23">
        <v>1969</v>
      </c>
      <c r="B13" s="24">
        <v>3.5</v>
      </c>
    </row>
    <row r="14" spans="1:6" x14ac:dyDescent="0.2">
      <c r="A14" s="23">
        <v>1970</v>
      </c>
      <c r="B14" s="24">
        <v>4.9000000000000004</v>
      </c>
    </row>
    <row r="15" spans="1:6" x14ac:dyDescent="0.2">
      <c r="A15" s="23">
        <v>1971</v>
      </c>
      <c r="B15" s="24">
        <v>5.9</v>
      </c>
    </row>
    <row r="16" spans="1:6" x14ac:dyDescent="0.2">
      <c r="A16" s="23">
        <v>1972</v>
      </c>
      <c r="B16" s="24">
        <v>5.6</v>
      </c>
    </row>
    <row r="17" spans="1:2" x14ac:dyDescent="0.2">
      <c r="A17" s="23">
        <v>1973</v>
      </c>
      <c r="B17" s="24">
        <v>4.9000000000000004</v>
      </c>
    </row>
    <row r="18" spans="1:2" x14ac:dyDescent="0.2">
      <c r="A18" s="23">
        <v>1974</v>
      </c>
      <c r="B18" s="24">
        <v>5.6</v>
      </c>
    </row>
    <row r="19" spans="1:2" x14ac:dyDescent="0.2">
      <c r="A19" s="23">
        <v>1975</v>
      </c>
      <c r="B19" s="24">
        <v>8.5</v>
      </c>
    </row>
    <row r="20" spans="1:2" x14ac:dyDescent="0.2">
      <c r="A20" s="23">
        <v>1976</v>
      </c>
      <c r="B20" s="24">
        <v>7.7</v>
      </c>
    </row>
    <row r="21" spans="1:2" x14ac:dyDescent="0.2">
      <c r="A21" s="23">
        <v>1977</v>
      </c>
      <c r="B21" s="24">
        <v>7.1</v>
      </c>
    </row>
    <row r="22" spans="1:2" x14ac:dyDescent="0.2">
      <c r="A22" s="23">
        <v>1978</v>
      </c>
      <c r="B22" s="24">
        <v>6.1</v>
      </c>
    </row>
    <row r="23" spans="1:2" x14ac:dyDescent="0.2">
      <c r="A23" s="23">
        <v>1979</v>
      </c>
      <c r="B23" s="24">
        <v>5.8</v>
      </c>
    </row>
    <row r="24" spans="1:2" x14ac:dyDescent="0.2">
      <c r="A24" s="23">
        <v>1980</v>
      </c>
      <c r="B24" s="24">
        <v>7.1</v>
      </c>
    </row>
    <row r="25" spans="1:2" x14ac:dyDescent="0.2">
      <c r="A25" s="23">
        <v>1981</v>
      </c>
      <c r="B25" s="24">
        <v>7.6</v>
      </c>
    </row>
    <row r="26" spans="1:2" x14ac:dyDescent="0.2">
      <c r="A26" s="23">
        <v>1982</v>
      </c>
      <c r="B26" s="24">
        <v>9.6999999999999993</v>
      </c>
    </row>
    <row r="27" spans="1:2" x14ac:dyDescent="0.2">
      <c r="A27" s="23">
        <v>1983</v>
      </c>
      <c r="B27" s="24">
        <v>9.6</v>
      </c>
    </row>
    <row r="28" spans="1:2" x14ac:dyDescent="0.2">
      <c r="A28" s="23">
        <v>1984</v>
      </c>
      <c r="B28" s="24">
        <v>7.5</v>
      </c>
    </row>
    <row r="29" spans="1:2" x14ac:dyDescent="0.2">
      <c r="A29" s="23">
        <v>1985</v>
      </c>
      <c r="B29" s="24">
        <v>7.2</v>
      </c>
    </row>
    <row r="30" spans="1:2" x14ac:dyDescent="0.2">
      <c r="A30" s="23">
        <v>1986</v>
      </c>
      <c r="B30" s="24">
        <v>7</v>
      </c>
    </row>
    <row r="31" spans="1:2" x14ac:dyDescent="0.2">
      <c r="A31" s="23">
        <v>1987</v>
      </c>
      <c r="B31" s="24">
        <v>6.2</v>
      </c>
    </row>
    <row r="32" spans="1:2" x14ac:dyDescent="0.2">
      <c r="A32" s="23">
        <v>1988</v>
      </c>
      <c r="B32" s="24">
        <v>5.5</v>
      </c>
    </row>
    <row r="33" spans="1:2" x14ac:dyDescent="0.2">
      <c r="A33" s="23">
        <v>1989</v>
      </c>
      <c r="B33" s="24">
        <v>5.3</v>
      </c>
    </row>
    <row r="34" spans="1:2" x14ac:dyDescent="0.2">
      <c r="A34" s="23">
        <v>1990</v>
      </c>
      <c r="B34" s="24">
        <v>5.6</v>
      </c>
    </row>
    <row r="35" spans="1:2" x14ac:dyDescent="0.2">
      <c r="A35" s="23">
        <v>1991</v>
      </c>
      <c r="B35" s="24">
        <v>6.8</v>
      </c>
    </row>
    <row r="36" spans="1:2" x14ac:dyDescent="0.2">
      <c r="A36" s="23">
        <v>1992</v>
      </c>
      <c r="B36" s="24">
        <v>7.5</v>
      </c>
    </row>
    <row r="37" spans="1:2" x14ac:dyDescent="0.2">
      <c r="A37" s="23">
        <v>1993</v>
      </c>
      <c r="B37" s="24">
        <v>6.9</v>
      </c>
    </row>
    <row r="38" spans="1:2" x14ac:dyDescent="0.2">
      <c r="A38" s="23">
        <v>1994</v>
      </c>
      <c r="B38" s="24">
        <v>6.1</v>
      </c>
    </row>
    <row r="39" spans="1:2" x14ac:dyDescent="0.2">
      <c r="A39" s="23">
        <v>1995</v>
      </c>
      <c r="B39" s="24">
        <v>5.6</v>
      </c>
    </row>
    <row r="40" spans="1:2" x14ac:dyDescent="0.2">
      <c r="A40" s="23">
        <v>1996</v>
      </c>
      <c r="B40" s="24">
        <v>5.4</v>
      </c>
    </row>
    <row r="41" spans="1:2" x14ac:dyDescent="0.2">
      <c r="A41" s="23">
        <v>1997</v>
      </c>
      <c r="B41" s="24">
        <v>4.9000000000000004</v>
      </c>
    </row>
    <row r="42" spans="1:2" x14ac:dyDescent="0.2">
      <c r="A42" s="23">
        <v>1998</v>
      </c>
      <c r="B42" s="24">
        <v>4.5</v>
      </c>
    </row>
    <row r="43" spans="1:2" x14ac:dyDescent="0.2">
      <c r="A43" s="23">
        <v>1999</v>
      </c>
      <c r="B43" s="24">
        <v>4.2</v>
      </c>
    </row>
    <row r="44" spans="1:2" x14ac:dyDescent="0.2">
      <c r="A44" s="23">
        <v>2000</v>
      </c>
      <c r="B44" s="24">
        <v>4</v>
      </c>
    </row>
    <row r="45" spans="1:2" x14ac:dyDescent="0.2">
      <c r="A45" s="23">
        <v>2001</v>
      </c>
      <c r="B45" s="24">
        <v>4.7</v>
      </c>
    </row>
    <row r="46" spans="1:2" x14ac:dyDescent="0.2">
      <c r="A46" s="23">
        <v>2002</v>
      </c>
      <c r="B46" s="24">
        <v>5.8</v>
      </c>
    </row>
    <row r="47" spans="1:2" x14ac:dyDescent="0.2">
      <c r="A47" s="23">
        <v>2003</v>
      </c>
      <c r="B47" s="24">
        <v>6</v>
      </c>
    </row>
    <row r="48" spans="1:2" x14ac:dyDescent="0.2">
      <c r="A48" s="23">
        <v>2004</v>
      </c>
      <c r="B48" s="24">
        <v>5.5</v>
      </c>
    </row>
    <row r="49" spans="1:2" x14ac:dyDescent="0.2">
      <c r="A49" s="23">
        <v>2005</v>
      </c>
      <c r="B49" s="24">
        <v>5.0999999999999996</v>
      </c>
    </row>
    <row r="50" spans="1:2" x14ac:dyDescent="0.2">
      <c r="A50" s="23">
        <v>2006</v>
      </c>
      <c r="B50" s="24">
        <v>4.5999999999999996</v>
      </c>
    </row>
    <row r="51" spans="1:2" x14ac:dyDescent="0.2">
      <c r="A51" s="23">
        <v>2007</v>
      </c>
      <c r="B51" s="24">
        <v>4.5999999999999996</v>
      </c>
    </row>
    <row r="52" spans="1:2" x14ac:dyDescent="0.2">
      <c r="A52" s="23">
        <v>2008</v>
      </c>
      <c r="B52" s="24">
        <v>5.8</v>
      </c>
    </row>
    <row r="53" spans="1:2" x14ac:dyDescent="0.2">
      <c r="A53" s="23">
        <v>2009</v>
      </c>
      <c r="B53" s="24">
        <v>9.3000000000000007</v>
      </c>
    </row>
    <row r="54" spans="1:2" x14ac:dyDescent="0.2">
      <c r="A54" s="23">
        <v>2010</v>
      </c>
      <c r="B54" s="24">
        <v>9.6</v>
      </c>
    </row>
    <row r="55" spans="1:2" x14ac:dyDescent="0.2">
      <c r="A55" s="23">
        <v>2011</v>
      </c>
      <c r="B55" s="24">
        <v>8.9</v>
      </c>
    </row>
    <row r="56" spans="1:2" x14ac:dyDescent="0.2">
      <c r="A56" s="23">
        <v>2012</v>
      </c>
      <c r="B56" s="24">
        <v>8.1</v>
      </c>
    </row>
    <row r="57" spans="1:2" x14ac:dyDescent="0.2">
      <c r="A57" s="23">
        <v>2013</v>
      </c>
      <c r="B57" s="24">
        <v>7.4</v>
      </c>
    </row>
    <row r="58" spans="1:2" x14ac:dyDescent="0.2">
      <c r="A58" s="23">
        <v>2014</v>
      </c>
      <c r="B58" s="24">
        <v>6.2</v>
      </c>
    </row>
    <row r="59" spans="1:2" x14ac:dyDescent="0.2">
      <c r="A59" s="23">
        <v>2015</v>
      </c>
      <c r="B59" s="24">
        <v>5.3</v>
      </c>
    </row>
  </sheetData>
  <mergeCells count="10">
    <mergeCell ref="B7:F7"/>
    <mergeCell ref="B8:F8"/>
    <mergeCell ref="B9:F9"/>
    <mergeCell ref="B10:F10"/>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June 7, 2016 (03:48:12 PM)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sqref="A1:F1"/>
    </sheetView>
  </sheetViews>
  <sheetFormatPr baseColWidth="10" defaultColWidth="8.83203125" defaultRowHeight="15" x14ac:dyDescent="0.2"/>
  <cols>
    <col min="1" max="6" width="15.83203125" customWidth="1"/>
  </cols>
  <sheetData>
    <row r="1" spans="1:6" x14ac:dyDescent="0.2">
      <c r="A1" s="30" t="s">
        <v>0</v>
      </c>
      <c r="B1" s="30"/>
      <c r="C1" s="30"/>
      <c r="D1" s="30"/>
      <c r="E1" s="30"/>
      <c r="F1" s="31"/>
    </row>
    <row r="2" spans="1:6" x14ac:dyDescent="0.2">
      <c r="A2" s="30" t="s">
        <v>1</v>
      </c>
      <c r="B2" s="30"/>
      <c r="C2" s="30"/>
      <c r="D2" s="30"/>
      <c r="E2" s="30"/>
      <c r="F2" s="31"/>
    </row>
    <row r="3" spans="1:6" x14ac:dyDescent="0.2">
      <c r="A3" s="12" t="s">
        <v>2</v>
      </c>
      <c r="B3" s="13" t="s">
        <v>8</v>
      </c>
      <c r="C3" s="14" t="s">
        <v>9</v>
      </c>
      <c r="D3" s="34" t="s">
        <v>10</v>
      </c>
      <c r="E3" s="34"/>
      <c r="F3" s="35"/>
    </row>
    <row r="4" spans="1:6" x14ac:dyDescent="0.2">
      <c r="A4" s="1" t="s">
        <v>2</v>
      </c>
      <c r="B4" s="2" t="s">
        <v>2</v>
      </c>
      <c r="C4" s="32" t="s">
        <v>3</v>
      </c>
      <c r="D4" s="3" t="s">
        <v>2</v>
      </c>
      <c r="E4" s="32" t="s">
        <v>4</v>
      </c>
      <c r="F4" s="4" t="s">
        <v>2</v>
      </c>
    </row>
    <row r="5" spans="1:6" x14ac:dyDescent="0.2">
      <c r="A5" s="5"/>
      <c r="B5" s="6"/>
      <c r="C5" s="32"/>
      <c r="D5" s="7"/>
      <c r="E5" s="32"/>
      <c r="F5" s="8"/>
    </row>
    <row r="6" spans="1:6" ht="27" x14ac:dyDescent="0.2">
      <c r="A6" s="9"/>
      <c r="B6" s="10" t="s">
        <v>5</v>
      </c>
      <c r="C6" s="33"/>
      <c r="D6" s="11" t="s">
        <v>6</v>
      </c>
      <c r="E6" s="33"/>
      <c r="F6" s="11" t="s">
        <v>7</v>
      </c>
    </row>
    <row r="7" spans="1:6" x14ac:dyDescent="0.2">
      <c r="A7" s="12">
        <v>1969</v>
      </c>
      <c r="B7" s="15">
        <v>2878</v>
      </c>
      <c r="C7" s="16">
        <v>6.63</v>
      </c>
      <c r="D7" s="16">
        <v>228.8</v>
      </c>
      <c r="E7" s="16">
        <v>21.7</v>
      </c>
      <c r="F7" s="16">
        <v>250.5</v>
      </c>
    </row>
    <row r="8" spans="1:6" x14ac:dyDescent="0.2">
      <c r="A8" s="12">
        <f>A7+1</f>
        <v>1970</v>
      </c>
      <c r="B8" s="15">
        <v>4340</v>
      </c>
      <c r="C8" s="16">
        <v>10.55</v>
      </c>
      <c r="D8" s="16">
        <v>549.70000000000005</v>
      </c>
      <c r="E8" s="16">
        <v>27.2</v>
      </c>
      <c r="F8" s="16">
        <v>576.9</v>
      </c>
    </row>
    <row r="9" spans="1:6" x14ac:dyDescent="0.2">
      <c r="A9" s="12">
        <f t="shared" ref="A9:A53" si="0">A8+1</f>
        <v>1971</v>
      </c>
      <c r="B9" s="15">
        <v>9368</v>
      </c>
      <c r="C9" s="16">
        <v>13.55</v>
      </c>
      <c r="D9" s="16">
        <v>1522.7</v>
      </c>
      <c r="E9" s="16">
        <v>53.2</v>
      </c>
      <c r="F9" s="16">
        <v>1575.9</v>
      </c>
    </row>
    <row r="10" spans="1:6" x14ac:dyDescent="0.2">
      <c r="A10" s="12">
        <f t="shared" si="0"/>
        <v>1972</v>
      </c>
      <c r="B10" s="15">
        <v>11109</v>
      </c>
      <c r="C10" s="16">
        <v>13.48</v>
      </c>
      <c r="D10" s="16">
        <v>1797.3</v>
      </c>
      <c r="E10" s="16">
        <v>69.400000000000006</v>
      </c>
      <c r="F10" s="16">
        <v>1866.7</v>
      </c>
    </row>
    <row r="11" spans="1:6" x14ac:dyDescent="0.2">
      <c r="A11" s="12">
        <f t="shared" si="0"/>
        <v>1973</v>
      </c>
      <c r="B11" s="15">
        <v>12166</v>
      </c>
      <c r="C11" s="16">
        <v>14.6</v>
      </c>
      <c r="D11" s="16">
        <v>2131.4</v>
      </c>
      <c r="E11" s="16">
        <v>76</v>
      </c>
      <c r="F11" s="16">
        <v>2207.4</v>
      </c>
    </row>
    <row r="12" spans="1:6" x14ac:dyDescent="0.2">
      <c r="A12" s="12">
        <f t="shared" si="0"/>
        <v>1974</v>
      </c>
      <c r="B12" s="15">
        <v>12862</v>
      </c>
      <c r="C12" s="16">
        <v>17.61</v>
      </c>
      <c r="D12" s="16">
        <v>2718.3</v>
      </c>
      <c r="E12" s="16">
        <v>119.2</v>
      </c>
      <c r="F12" s="16">
        <v>2837.5</v>
      </c>
    </row>
    <row r="13" spans="1:6" x14ac:dyDescent="0.2">
      <c r="A13" s="12">
        <f t="shared" si="0"/>
        <v>1975</v>
      </c>
      <c r="B13" s="15">
        <v>17064</v>
      </c>
      <c r="C13" s="16">
        <v>21.4</v>
      </c>
      <c r="D13" s="16">
        <v>4385.5</v>
      </c>
      <c r="E13" s="16">
        <v>233.2</v>
      </c>
      <c r="F13" s="16">
        <v>4618.7</v>
      </c>
    </row>
    <row r="14" spans="1:6" x14ac:dyDescent="0.2">
      <c r="A14" s="12">
        <f t="shared" si="0"/>
        <v>1976</v>
      </c>
      <c r="B14" s="15">
        <v>18549</v>
      </c>
      <c r="C14" s="16">
        <v>23.93</v>
      </c>
      <c r="D14" s="16">
        <v>5326.5</v>
      </c>
      <c r="E14" s="16">
        <v>359</v>
      </c>
      <c r="F14" s="16">
        <v>5685.5</v>
      </c>
    </row>
    <row r="15" spans="1:6" x14ac:dyDescent="0.2">
      <c r="A15" s="12">
        <f t="shared" si="0"/>
        <v>1977</v>
      </c>
      <c r="B15" s="15">
        <v>17077</v>
      </c>
      <c r="C15" s="16">
        <v>24.71</v>
      </c>
      <c r="D15" s="16">
        <v>5067</v>
      </c>
      <c r="E15" s="16">
        <v>394</v>
      </c>
      <c r="F15" s="16">
        <v>5461</v>
      </c>
    </row>
    <row r="16" spans="1:6" x14ac:dyDescent="0.2">
      <c r="A16" s="12">
        <f t="shared" si="0"/>
        <v>1978</v>
      </c>
      <c r="B16" s="15">
        <v>16001</v>
      </c>
      <c r="C16" s="16">
        <v>26.77</v>
      </c>
      <c r="D16" s="16">
        <v>5139.2</v>
      </c>
      <c r="E16" s="16">
        <v>380.5</v>
      </c>
      <c r="F16" s="16">
        <v>5519.7</v>
      </c>
    </row>
    <row r="17" spans="1:6" x14ac:dyDescent="0.2">
      <c r="A17" s="12">
        <f t="shared" si="0"/>
        <v>1979</v>
      </c>
      <c r="B17" s="15">
        <v>17653</v>
      </c>
      <c r="C17" s="16">
        <v>30.59</v>
      </c>
      <c r="D17" s="16">
        <v>6480.2</v>
      </c>
      <c r="E17" s="16">
        <v>459.6</v>
      </c>
      <c r="F17" s="16">
        <v>6939.8</v>
      </c>
    </row>
    <row r="18" spans="1:6" x14ac:dyDescent="0.2">
      <c r="A18" s="12">
        <f t="shared" si="0"/>
        <v>1980</v>
      </c>
      <c r="B18" s="15">
        <v>21082</v>
      </c>
      <c r="C18" s="16">
        <v>34.47</v>
      </c>
      <c r="D18" s="16">
        <v>8720.9</v>
      </c>
      <c r="E18" s="16">
        <v>485.6</v>
      </c>
      <c r="F18" s="16">
        <v>9206.5</v>
      </c>
    </row>
    <row r="19" spans="1:6" x14ac:dyDescent="0.2">
      <c r="A19" s="12">
        <f t="shared" si="0"/>
        <v>1981</v>
      </c>
      <c r="B19" s="15">
        <v>22430</v>
      </c>
      <c r="C19" s="16">
        <v>39.49</v>
      </c>
      <c r="D19" s="16">
        <v>10629.9</v>
      </c>
      <c r="E19" s="16">
        <v>595.4</v>
      </c>
      <c r="F19" s="16">
        <v>11225.2</v>
      </c>
    </row>
    <row r="20" spans="1:6" x14ac:dyDescent="0.2">
      <c r="A20" s="12">
        <f t="shared" si="0"/>
        <v>1982</v>
      </c>
      <c r="B20" s="15">
        <v>21717</v>
      </c>
      <c r="C20" s="16">
        <v>39.17</v>
      </c>
      <c r="D20" s="16">
        <v>10208.299999999999</v>
      </c>
      <c r="E20" s="16">
        <v>628.4</v>
      </c>
      <c r="F20" s="16">
        <v>10836.7</v>
      </c>
    </row>
    <row r="21" spans="1:6" x14ac:dyDescent="0.2">
      <c r="A21" s="12">
        <f t="shared" si="0"/>
        <v>1983</v>
      </c>
      <c r="B21" s="15">
        <v>21625</v>
      </c>
      <c r="C21" s="16">
        <v>42.98</v>
      </c>
      <c r="D21" s="16">
        <v>11152.3</v>
      </c>
      <c r="E21" s="16">
        <v>694.8</v>
      </c>
      <c r="F21" s="16">
        <v>11847.1</v>
      </c>
    </row>
    <row r="22" spans="1:6" x14ac:dyDescent="0.2">
      <c r="A22" s="12">
        <f t="shared" si="0"/>
        <v>1984</v>
      </c>
      <c r="B22" s="15">
        <v>20854</v>
      </c>
      <c r="C22" s="16">
        <v>42.74</v>
      </c>
      <c r="D22" s="16">
        <v>10696.1</v>
      </c>
      <c r="E22" s="16">
        <v>882.6</v>
      </c>
      <c r="F22" s="16">
        <v>11578.8</v>
      </c>
    </row>
    <row r="23" spans="1:6" x14ac:dyDescent="0.2">
      <c r="A23" s="12">
        <f t="shared" si="0"/>
        <v>1985</v>
      </c>
      <c r="B23" s="15">
        <v>19899</v>
      </c>
      <c r="C23" s="16">
        <v>44.99</v>
      </c>
      <c r="D23" s="16">
        <v>10743.6</v>
      </c>
      <c r="E23" s="16">
        <v>959.6</v>
      </c>
      <c r="F23" s="16">
        <v>11703.2</v>
      </c>
    </row>
    <row r="24" spans="1:6" x14ac:dyDescent="0.2">
      <c r="A24" s="12">
        <f t="shared" si="0"/>
        <v>1986</v>
      </c>
      <c r="B24" s="15">
        <v>19429</v>
      </c>
      <c r="C24" s="16">
        <v>45.49</v>
      </c>
      <c r="D24" s="16">
        <v>10605.2</v>
      </c>
      <c r="E24" s="16">
        <v>1033.2</v>
      </c>
      <c r="F24" s="16">
        <v>11638.4</v>
      </c>
    </row>
    <row r="25" spans="1:6" x14ac:dyDescent="0.2">
      <c r="A25" s="12">
        <f t="shared" si="0"/>
        <v>1987</v>
      </c>
      <c r="B25" s="15">
        <v>19113</v>
      </c>
      <c r="C25" s="16">
        <v>45.78</v>
      </c>
      <c r="D25" s="16">
        <v>10500.3</v>
      </c>
      <c r="E25" s="16">
        <v>1103.9000000000001</v>
      </c>
      <c r="F25" s="16">
        <v>11604.2</v>
      </c>
    </row>
    <row r="26" spans="1:6" x14ac:dyDescent="0.2">
      <c r="A26" s="12">
        <f t="shared" si="0"/>
        <v>1988</v>
      </c>
      <c r="B26" s="15">
        <v>18645</v>
      </c>
      <c r="C26" s="16">
        <v>49.83</v>
      </c>
      <c r="D26" s="16">
        <v>11149.1</v>
      </c>
      <c r="E26" s="16">
        <v>1167.7</v>
      </c>
      <c r="F26" s="16">
        <v>12316.8</v>
      </c>
    </row>
    <row r="27" spans="1:6" x14ac:dyDescent="0.2">
      <c r="A27" s="12">
        <f t="shared" si="0"/>
        <v>1989</v>
      </c>
      <c r="B27" s="15">
        <v>18806.4634167</v>
      </c>
      <c r="C27" s="16">
        <v>51.71</v>
      </c>
      <c r="D27" s="16">
        <v>11669.78</v>
      </c>
      <c r="E27" s="16">
        <v>1231.81</v>
      </c>
      <c r="F27" s="16">
        <v>12901.59</v>
      </c>
    </row>
    <row r="28" spans="1:6" x14ac:dyDescent="0.2">
      <c r="A28" s="12">
        <f t="shared" si="0"/>
        <v>1990</v>
      </c>
      <c r="B28" s="15">
        <v>20048.977583299999</v>
      </c>
      <c r="C28" s="16">
        <v>58.78</v>
      </c>
      <c r="D28" s="16">
        <v>14142.79</v>
      </c>
      <c r="E28" s="16">
        <v>1304.47</v>
      </c>
      <c r="F28" s="16">
        <v>15447.26</v>
      </c>
    </row>
    <row r="29" spans="1:6" x14ac:dyDescent="0.2">
      <c r="A29" s="12">
        <f t="shared" si="0"/>
        <v>1991</v>
      </c>
      <c r="B29" s="15">
        <v>22624.627</v>
      </c>
      <c r="C29" s="16">
        <v>63.78</v>
      </c>
      <c r="D29" s="16">
        <v>17315.77</v>
      </c>
      <c r="E29" s="16">
        <v>1431.5</v>
      </c>
      <c r="F29" s="16">
        <v>18747.27</v>
      </c>
    </row>
    <row r="30" spans="1:6" x14ac:dyDescent="0.2">
      <c r="A30" s="12">
        <f t="shared" si="0"/>
        <v>1992</v>
      </c>
      <c r="B30" s="15">
        <v>25406.985416700001</v>
      </c>
      <c r="C30" s="16">
        <v>68.569999999999993</v>
      </c>
      <c r="D30" s="16">
        <v>20905.68</v>
      </c>
      <c r="E30" s="16">
        <v>1556.66</v>
      </c>
      <c r="F30" s="16">
        <v>22462.34</v>
      </c>
    </row>
    <row r="31" spans="1:6" x14ac:dyDescent="0.2">
      <c r="A31" s="12">
        <f t="shared" si="0"/>
        <v>1993</v>
      </c>
      <c r="B31" s="15">
        <v>26986.7745</v>
      </c>
      <c r="C31" s="16">
        <v>67.95</v>
      </c>
      <c r="D31" s="16">
        <v>22006.03</v>
      </c>
      <c r="E31" s="16">
        <v>1646.94</v>
      </c>
      <c r="F31" s="16">
        <v>23652.97</v>
      </c>
    </row>
    <row r="32" spans="1:6" x14ac:dyDescent="0.2">
      <c r="A32" s="12">
        <f t="shared" si="0"/>
        <v>1994</v>
      </c>
      <c r="B32" s="15">
        <v>27473.696333299999</v>
      </c>
      <c r="C32" s="16">
        <v>69</v>
      </c>
      <c r="D32" s="16">
        <v>22748.58</v>
      </c>
      <c r="E32" s="16">
        <v>1744.87</v>
      </c>
      <c r="F32" s="16">
        <v>24493.45</v>
      </c>
    </row>
    <row r="33" spans="1:6" x14ac:dyDescent="0.2">
      <c r="A33" s="12">
        <f t="shared" si="0"/>
        <v>1995</v>
      </c>
      <c r="B33" s="15">
        <v>26618.772833299998</v>
      </c>
      <c r="C33" s="16">
        <v>71.27</v>
      </c>
      <c r="D33" s="16">
        <v>22764.07</v>
      </c>
      <c r="E33" s="16">
        <v>1856.3</v>
      </c>
      <c r="F33" s="16">
        <v>24620.37</v>
      </c>
    </row>
    <row r="34" spans="1:6" x14ac:dyDescent="0.2">
      <c r="A34" s="12">
        <f t="shared" si="0"/>
        <v>1996</v>
      </c>
      <c r="B34" s="15">
        <v>25542.531166700002</v>
      </c>
      <c r="C34" s="16">
        <v>73.209999999999994</v>
      </c>
      <c r="D34" s="16">
        <v>22440.11</v>
      </c>
      <c r="E34" s="16">
        <v>1890.88</v>
      </c>
      <c r="F34" s="16">
        <v>24330.99</v>
      </c>
    </row>
    <row r="35" spans="1:6" x14ac:dyDescent="0.2">
      <c r="A35" s="12">
        <f t="shared" si="0"/>
        <v>1997</v>
      </c>
      <c r="B35" s="15">
        <v>22858.136500000001</v>
      </c>
      <c r="C35" s="16">
        <v>71.27</v>
      </c>
      <c r="D35" s="16">
        <v>19548.86</v>
      </c>
      <c r="E35" s="16">
        <v>1958.68</v>
      </c>
      <c r="F35" s="16">
        <v>21507.55</v>
      </c>
    </row>
    <row r="36" spans="1:6" x14ac:dyDescent="0.2">
      <c r="A36" s="12">
        <f t="shared" si="0"/>
        <v>1998</v>
      </c>
      <c r="B36" s="15">
        <v>19790.984499999999</v>
      </c>
      <c r="C36" s="16">
        <v>71.12</v>
      </c>
      <c r="D36" s="16">
        <v>16890.490000000002</v>
      </c>
      <c r="E36" s="16">
        <v>2097.84</v>
      </c>
      <c r="F36" s="16">
        <v>18988.32</v>
      </c>
    </row>
    <row r="37" spans="1:6" x14ac:dyDescent="0.2">
      <c r="A37" s="12">
        <f t="shared" si="0"/>
        <v>1999</v>
      </c>
      <c r="B37" s="15">
        <v>18182.537916700003</v>
      </c>
      <c r="C37" s="16">
        <v>72.27</v>
      </c>
      <c r="D37" s="16">
        <v>15769.4</v>
      </c>
      <c r="E37" s="16">
        <v>2051.52</v>
      </c>
      <c r="F37" s="16">
        <v>17820.919999999998</v>
      </c>
    </row>
    <row r="38" spans="1:6" x14ac:dyDescent="0.2">
      <c r="A38" s="12">
        <f t="shared" si="0"/>
        <v>2000</v>
      </c>
      <c r="B38" s="15">
        <v>17194.334333299998</v>
      </c>
      <c r="C38" s="16">
        <v>72.62</v>
      </c>
      <c r="D38" s="16">
        <v>14983.32</v>
      </c>
      <c r="E38" s="16">
        <v>2070.6999999999998</v>
      </c>
      <c r="F38" s="16">
        <v>17054.02</v>
      </c>
    </row>
    <row r="39" spans="1:6" x14ac:dyDescent="0.2">
      <c r="A39" s="12">
        <f t="shared" si="0"/>
        <v>2001</v>
      </c>
      <c r="B39" s="15">
        <v>17318.4580833</v>
      </c>
      <c r="C39" s="16">
        <v>74.81</v>
      </c>
      <c r="D39" s="16">
        <v>15547.39</v>
      </c>
      <c r="E39" s="16">
        <v>2242</v>
      </c>
      <c r="F39" s="16">
        <v>17789.39</v>
      </c>
    </row>
    <row r="40" spans="1:6" x14ac:dyDescent="0.2">
      <c r="A40" s="12">
        <f t="shared" si="0"/>
        <v>2002</v>
      </c>
      <c r="B40" s="15">
        <v>19095.6366667</v>
      </c>
      <c r="C40" s="16">
        <v>79.67</v>
      </c>
      <c r="D40" s="16">
        <v>18256.2</v>
      </c>
      <c r="E40" s="16">
        <v>2380.8200000000002</v>
      </c>
      <c r="F40" s="16">
        <v>20637.02</v>
      </c>
    </row>
    <row r="41" spans="1:6" x14ac:dyDescent="0.2">
      <c r="A41" s="12">
        <f t="shared" si="0"/>
        <v>2003</v>
      </c>
      <c r="B41" s="15">
        <v>21249.625833299997</v>
      </c>
      <c r="C41" s="16">
        <v>83.94</v>
      </c>
      <c r="D41" s="16">
        <v>21404.28</v>
      </c>
      <c r="E41" s="16">
        <v>2412.0100000000002</v>
      </c>
      <c r="F41" s="16">
        <v>23816.28</v>
      </c>
    </row>
    <row r="42" spans="1:6" x14ac:dyDescent="0.2">
      <c r="A42" s="12">
        <f t="shared" si="0"/>
        <v>2004</v>
      </c>
      <c r="B42" s="15">
        <v>23810.741999999998</v>
      </c>
      <c r="C42" s="16">
        <v>86.16</v>
      </c>
      <c r="D42" s="16">
        <v>24618.89</v>
      </c>
      <c r="E42" s="16">
        <v>2480.14</v>
      </c>
      <c r="F42" s="16">
        <v>27099.03</v>
      </c>
    </row>
    <row r="43" spans="1:6" x14ac:dyDescent="0.2">
      <c r="A43" s="12">
        <f t="shared" si="0"/>
        <v>2005</v>
      </c>
      <c r="B43" s="15">
        <v>25628.4560833</v>
      </c>
      <c r="C43" s="16">
        <v>92.89</v>
      </c>
      <c r="D43" s="16">
        <v>28567.88</v>
      </c>
      <c r="E43" s="16">
        <v>2504.13</v>
      </c>
      <c r="F43" s="16">
        <v>31072.01</v>
      </c>
    </row>
    <row r="44" spans="1:6" x14ac:dyDescent="0.2">
      <c r="A44" s="12">
        <f t="shared" si="0"/>
        <v>2006</v>
      </c>
      <c r="B44" s="15">
        <v>26548.833166700002</v>
      </c>
      <c r="C44" s="16">
        <v>94.75</v>
      </c>
      <c r="D44" s="16">
        <v>30187.35</v>
      </c>
      <c r="E44" s="16">
        <v>2715.72</v>
      </c>
      <c r="F44" s="16">
        <v>32903.06</v>
      </c>
    </row>
    <row r="45" spans="1:6" x14ac:dyDescent="0.2">
      <c r="A45" s="12">
        <f t="shared" si="0"/>
        <v>2007</v>
      </c>
      <c r="B45" s="15">
        <v>26316.044583299998</v>
      </c>
      <c r="C45" s="16">
        <v>96.18</v>
      </c>
      <c r="D45" s="16">
        <v>30373.27</v>
      </c>
      <c r="E45" s="16">
        <v>2800.25</v>
      </c>
      <c r="F45" s="16">
        <v>33173.519999999997</v>
      </c>
    </row>
    <row r="46" spans="1:6" x14ac:dyDescent="0.2">
      <c r="A46" s="12">
        <f t="shared" si="0"/>
        <v>2008</v>
      </c>
      <c r="B46" s="15">
        <v>28222.630249999998</v>
      </c>
      <c r="C46" s="16">
        <v>102.19</v>
      </c>
      <c r="D46" s="16">
        <v>34608.400000000001</v>
      </c>
      <c r="E46" s="16">
        <v>3031.25</v>
      </c>
      <c r="F46" s="16">
        <v>37639.64</v>
      </c>
    </row>
    <row r="47" spans="1:6" x14ac:dyDescent="0.2">
      <c r="A47" s="12">
        <f t="shared" si="0"/>
        <v>2009</v>
      </c>
      <c r="B47" s="15">
        <v>33489.974499999997</v>
      </c>
      <c r="C47" s="16">
        <v>125.31</v>
      </c>
      <c r="D47" s="16">
        <v>50359.92</v>
      </c>
      <c r="E47" s="16">
        <v>3260</v>
      </c>
      <c r="F47" s="16">
        <v>53619.92</v>
      </c>
    </row>
    <row r="48" spans="1:6" x14ac:dyDescent="0.2">
      <c r="A48" s="12">
        <f t="shared" si="0"/>
        <v>2010</v>
      </c>
      <c r="B48" s="15">
        <v>40301.877999999997</v>
      </c>
      <c r="C48" s="16">
        <v>133.79</v>
      </c>
      <c r="D48" s="16">
        <v>64702.16</v>
      </c>
      <c r="E48" s="16">
        <v>3581.3</v>
      </c>
      <c r="F48" s="16">
        <v>68283.47</v>
      </c>
    </row>
    <row r="49" spans="1:6" x14ac:dyDescent="0.2">
      <c r="A49" s="12">
        <f t="shared" si="0"/>
        <v>2011</v>
      </c>
      <c r="B49" s="15">
        <v>44708.726083300004</v>
      </c>
      <c r="C49" s="16">
        <v>133.85</v>
      </c>
      <c r="D49" s="16">
        <v>71810.92</v>
      </c>
      <c r="E49" s="16">
        <v>3875.56</v>
      </c>
      <c r="F49" s="16">
        <v>75686.490000000005</v>
      </c>
    </row>
    <row r="50" spans="1:6" x14ac:dyDescent="0.2">
      <c r="A50" s="12">
        <f t="shared" si="0"/>
        <v>2012</v>
      </c>
      <c r="B50" s="15">
        <v>46609.071499999998</v>
      </c>
      <c r="C50" s="16">
        <v>133.41</v>
      </c>
      <c r="D50" s="16">
        <v>74619.34</v>
      </c>
      <c r="E50" s="16">
        <v>3790.34</v>
      </c>
      <c r="F50" s="16">
        <v>78409.679999999993</v>
      </c>
    </row>
    <row r="51" spans="1:6" x14ac:dyDescent="0.2">
      <c r="A51" s="12">
        <f t="shared" si="0"/>
        <v>2013</v>
      </c>
      <c r="B51" s="15">
        <v>47636.0898333</v>
      </c>
      <c r="C51" s="16">
        <v>133.07</v>
      </c>
      <c r="D51" s="16">
        <v>76066.320000000007</v>
      </c>
      <c r="E51" s="16">
        <v>3805.68</v>
      </c>
      <c r="F51" s="16">
        <v>79872</v>
      </c>
    </row>
    <row r="52" spans="1:6" x14ac:dyDescent="0.2">
      <c r="A52" s="12">
        <f t="shared" si="0"/>
        <v>2014</v>
      </c>
      <c r="B52" s="15">
        <v>46663.616166699998</v>
      </c>
      <c r="C52" s="16">
        <v>125.01</v>
      </c>
      <c r="D52" s="16">
        <v>69998.84</v>
      </c>
      <c r="E52" s="16">
        <v>4183.29</v>
      </c>
      <c r="F52" s="16">
        <v>74182.13</v>
      </c>
    </row>
    <row r="53" spans="1:6" x14ac:dyDescent="0.2">
      <c r="A53" s="12">
        <f t="shared" si="0"/>
        <v>2015</v>
      </c>
      <c r="B53" s="15">
        <v>45766.6716667</v>
      </c>
      <c r="C53" s="16">
        <v>126.83</v>
      </c>
      <c r="D53" s="16">
        <v>69655.429999999993</v>
      </c>
      <c r="E53" s="16">
        <v>4318.74</v>
      </c>
      <c r="F53" s="16">
        <v>73974.17</v>
      </c>
    </row>
    <row r="54" spans="1:6" x14ac:dyDescent="0.2">
      <c r="A54" s="36" t="s">
        <v>11</v>
      </c>
      <c r="B54" s="36"/>
      <c r="C54" s="36"/>
      <c r="D54" s="36"/>
      <c r="E54" s="36"/>
      <c r="F54" s="36"/>
    </row>
    <row r="55" spans="1:6" x14ac:dyDescent="0.2">
      <c r="A55" s="38"/>
      <c r="B55" s="38"/>
      <c r="C55" s="38"/>
      <c r="D55" s="38"/>
      <c r="E55" s="38"/>
      <c r="F55" s="38"/>
    </row>
    <row r="56" spans="1:6" x14ac:dyDescent="0.2">
      <c r="A56" s="36" t="s">
        <v>12</v>
      </c>
      <c r="B56" s="36"/>
      <c r="C56" s="36"/>
      <c r="D56" s="36"/>
      <c r="E56" s="36"/>
      <c r="F56" s="36"/>
    </row>
    <row r="57" spans="1:6" x14ac:dyDescent="0.2">
      <c r="A57" s="38"/>
      <c r="B57" s="38"/>
      <c r="C57" s="38"/>
      <c r="D57" s="38"/>
      <c r="E57" s="38"/>
      <c r="F57" s="38"/>
    </row>
    <row r="58" spans="1:6" x14ac:dyDescent="0.2">
      <c r="A58" s="39" t="s">
        <v>13</v>
      </c>
      <c r="B58" s="39"/>
      <c r="C58" s="39"/>
      <c r="D58" s="39"/>
      <c r="E58" s="39"/>
      <c r="F58" s="39"/>
    </row>
    <row r="59" spans="1:6" x14ac:dyDescent="0.2">
      <c r="A59" s="38"/>
      <c r="B59" s="38"/>
      <c r="C59" s="38"/>
      <c r="D59" s="38"/>
      <c r="E59" s="38"/>
      <c r="F59" s="38"/>
    </row>
    <row r="60" spans="1:6" x14ac:dyDescent="0.2">
      <c r="A60" s="39" t="s">
        <v>14</v>
      </c>
      <c r="B60" s="39"/>
      <c r="C60" s="39"/>
      <c r="D60" s="39"/>
      <c r="E60" s="39"/>
      <c r="F60" s="39"/>
    </row>
    <row r="61" spans="1:6" x14ac:dyDescent="0.2">
      <c r="A61" s="37"/>
      <c r="B61" s="37"/>
      <c r="C61" s="37"/>
      <c r="D61" s="37"/>
      <c r="E61" s="37"/>
      <c r="F61" s="37"/>
    </row>
  </sheetData>
  <mergeCells count="13">
    <mergeCell ref="A54:F54"/>
    <mergeCell ref="A61:F61"/>
    <mergeCell ref="A55:F55"/>
    <mergeCell ref="A56:F56"/>
    <mergeCell ref="A57:F57"/>
    <mergeCell ref="A58:F58"/>
    <mergeCell ref="A59:F59"/>
    <mergeCell ref="A60:F60"/>
    <mergeCell ref="A1:F1"/>
    <mergeCell ref="A2:F2"/>
    <mergeCell ref="C4:C6"/>
    <mergeCell ref="E4:E6"/>
    <mergeCell ref="D3:F3"/>
  </mergeCells>
  <pageMargins left="0.7" right="0.7" top="0.75" bottom="0.75" header="0.3" footer="0.3"/>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baseColWidth="10" defaultColWidth="8.83203125" defaultRowHeight="15" x14ac:dyDescent="0.2"/>
  <sheetData>
    <row r="1" spans="1:9" x14ac:dyDescent="0.2">
      <c r="B1" t="s">
        <v>25</v>
      </c>
      <c r="C1" t="s">
        <v>26</v>
      </c>
      <c r="D1" t="s">
        <v>16</v>
      </c>
      <c r="E1" t="s">
        <v>17</v>
      </c>
      <c r="F1" t="s">
        <v>27</v>
      </c>
      <c r="G1" t="s">
        <v>28</v>
      </c>
      <c r="I1" t="s">
        <v>22</v>
      </c>
    </row>
    <row r="2" spans="1:9" x14ac:dyDescent="0.2">
      <c r="A2">
        <v>1969</v>
      </c>
      <c r="B2" t="s">
        <v>15</v>
      </c>
      <c r="C2" t="s">
        <v>27</v>
      </c>
      <c r="D2" s="17">
        <v>25223</v>
      </c>
      <c r="E2" s="17">
        <v>26684</v>
      </c>
      <c r="F2">
        <f>IF(C2="R",12,0)</f>
        <v>12</v>
      </c>
      <c r="G2">
        <f>IF(C2="D",12,0)</f>
        <v>0</v>
      </c>
    </row>
    <row r="3" spans="1:9" x14ac:dyDescent="0.2">
      <c r="A3">
        <f>A2+1</f>
        <v>1970</v>
      </c>
      <c r="B3" t="s">
        <v>15</v>
      </c>
      <c r="C3" t="s">
        <v>27</v>
      </c>
      <c r="F3">
        <f t="shared" ref="F3:F48" si="0">IF(C3="R",12,0)</f>
        <v>12</v>
      </c>
      <c r="G3">
        <f t="shared" ref="G3:G48" si="1">IF(C3="D",12,0)</f>
        <v>0</v>
      </c>
    </row>
    <row r="4" spans="1:9" x14ac:dyDescent="0.2">
      <c r="A4">
        <f t="shared" ref="A4:A47" si="2">A3+1</f>
        <v>1971</v>
      </c>
      <c r="B4" t="s">
        <v>15</v>
      </c>
      <c r="C4" t="s">
        <v>27</v>
      </c>
      <c r="F4">
        <f t="shared" si="0"/>
        <v>12</v>
      </c>
      <c r="G4">
        <f t="shared" si="1"/>
        <v>0</v>
      </c>
    </row>
    <row r="5" spans="1:9" x14ac:dyDescent="0.2">
      <c r="A5">
        <f t="shared" si="2"/>
        <v>1972</v>
      </c>
      <c r="B5" t="s">
        <v>15</v>
      </c>
      <c r="C5" t="s">
        <v>27</v>
      </c>
      <c r="F5">
        <f t="shared" si="0"/>
        <v>12</v>
      </c>
      <c r="G5">
        <f t="shared" si="1"/>
        <v>0</v>
      </c>
    </row>
    <row r="6" spans="1:9" x14ac:dyDescent="0.2">
      <c r="A6">
        <f t="shared" si="2"/>
        <v>1973</v>
      </c>
      <c r="B6" t="s">
        <v>15</v>
      </c>
      <c r="C6" t="s">
        <v>27</v>
      </c>
      <c r="F6">
        <f t="shared" si="0"/>
        <v>12</v>
      </c>
      <c r="G6">
        <f t="shared" si="1"/>
        <v>0</v>
      </c>
    </row>
    <row r="7" spans="1:9" x14ac:dyDescent="0.2">
      <c r="A7">
        <f t="shared" si="2"/>
        <v>1974</v>
      </c>
      <c r="B7" t="s">
        <v>24</v>
      </c>
      <c r="C7" t="s">
        <v>27</v>
      </c>
      <c r="D7" s="17">
        <v>27250</v>
      </c>
      <c r="F7">
        <f t="shared" si="0"/>
        <v>12</v>
      </c>
      <c r="G7">
        <f t="shared" si="1"/>
        <v>0</v>
      </c>
    </row>
    <row r="8" spans="1:9" x14ac:dyDescent="0.2">
      <c r="A8">
        <f t="shared" si="2"/>
        <v>1975</v>
      </c>
      <c r="B8" t="s">
        <v>24</v>
      </c>
      <c r="C8" t="s">
        <v>27</v>
      </c>
      <c r="F8">
        <f t="shared" si="0"/>
        <v>12</v>
      </c>
      <c r="G8">
        <f t="shared" si="1"/>
        <v>0</v>
      </c>
    </row>
    <row r="9" spans="1:9" x14ac:dyDescent="0.2">
      <c r="A9">
        <f t="shared" si="2"/>
        <v>1976</v>
      </c>
      <c r="B9" t="s">
        <v>24</v>
      </c>
      <c r="C9" t="s">
        <v>27</v>
      </c>
      <c r="F9">
        <f t="shared" si="0"/>
        <v>12</v>
      </c>
      <c r="G9">
        <f t="shared" si="1"/>
        <v>0</v>
      </c>
    </row>
    <row r="10" spans="1:9" x14ac:dyDescent="0.2">
      <c r="A10">
        <f t="shared" si="2"/>
        <v>1977</v>
      </c>
      <c r="B10" t="s">
        <v>18</v>
      </c>
      <c r="C10" t="s">
        <v>28</v>
      </c>
      <c r="D10" s="17">
        <v>28145</v>
      </c>
      <c r="F10">
        <f t="shared" si="0"/>
        <v>0</v>
      </c>
      <c r="G10">
        <f t="shared" si="1"/>
        <v>12</v>
      </c>
    </row>
    <row r="11" spans="1:9" x14ac:dyDescent="0.2">
      <c r="A11">
        <f t="shared" si="2"/>
        <v>1978</v>
      </c>
      <c r="B11" t="s">
        <v>18</v>
      </c>
      <c r="C11" t="s">
        <v>28</v>
      </c>
      <c r="F11">
        <f t="shared" si="0"/>
        <v>0</v>
      </c>
      <c r="G11">
        <f t="shared" si="1"/>
        <v>12</v>
      </c>
    </row>
    <row r="12" spans="1:9" x14ac:dyDescent="0.2">
      <c r="A12">
        <f t="shared" si="2"/>
        <v>1979</v>
      </c>
      <c r="B12" t="s">
        <v>18</v>
      </c>
      <c r="C12" t="s">
        <v>28</v>
      </c>
      <c r="F12">
        <f t="shared" si="0"/>
        <v>0</v>
      </c>
      <c r="G12">
        <f t="shared" si="1"/>
        <v>12</v>
      </c>
    </row>
    <row r="13" spans="1:9" x14ac:dyDescent="0.2">
      <c r="A13">
        <f t="shared" si="2"/>
        <v>1980</v>
      </c>
      <c r="B13" t="s">
        <v>18</v>
      </c>
      <c r="C13" t="s">
        <v>28</v>
      </c>
      <c r="F13">
        <f t="shared" si="0"/>
        <v>0</v>
      </c>
      <c r="G13">
        <f t="shared" si="1"/>
        <v>12</v>
      </c>
    </row>
    <row r="14" spans="1:9" x14ac:dyDescent="0.2">
      <c r="A14">
        <f t="shared" si="2"/>
        <v>1981</v>
      </c>
      <c r="B14" t="s">
        <v>19</v>
      </c>
      <c r="C14" t="s">
        <v>27</v>
      </c>
      <c r="D14" s="17">
        <v>29606</v>
      </c>
      <c r="E14" s="17">
        <v>31068</v>
      </c>
      <c r="F14">
        <f t="shared" si="0"/>
        <v>12</v>
      </c>
      <c r="G14">
        <f t="shared" si="1"/>
        <v>0</v>
      </c>
    </row>
    <row r="15" spans="1:9" x14ac:dyDescent="0.2">
      <c r="A15">
        <f t="shared" si="2"/>
        <v>1982</v>
      </c>
      <c r="B15" t="s">
        <v>19</v>
      </c>
      <c r="C15" t="s">
        <v>27</v>
      </c>
      <c r="F15">
        <f t="shared" si="0"/>
        <v>12</v>
      </c>
      <c r="G15">
        <f t="shared" si="1"/>
        <v>0</v>
      </c>
    </row>
    <row r="16" spans="1:9" x14ac:dyDescent="0.2">
      <c r="A16">
        <f t="shared" si="2"/>
        <v>1983</v>
      </c>
      <c r="B16" t="s">
        <v>19</v>
      </c>
      <c r="C16" t="s">
        <v>27</v>
      </c>
      <c r="F16">
        <f t="shared" si="0"/>
        <v>12</v>
      </c>
      <c r="G16">
        <f t="shared" si="1"/>
        <v>0</v>
      </c>
    </row>
    <row r="17" spans="1:7" x14ac:dyDescent="0.2">
      <c r="A17">
        <f t="shared" si="2"/>
        <v>1984</v>
      </c>
      <c r="B17" t="s">
        <v>19</v>
      </c>
      <c r="C17" t="s">
        <v>27</v>
      </c>
      <c r="F17">
        <f t="shared" si="0"/>
        <v>12</v>
      </c>
      <c r="G17">
        <f t="shared" si="1"/>
        <v>0</v>
      </c>
    </row>
    <row r="18" spans="1:7" x14ac:dyDescent="0.2">
      <c r="A18">
        <f t="shared" si="2"/>
        <v>1985</v>
      </c>
      <c r="B18" t="s">
        <v>19</v>
      </c>
      <c r="C18" t="s">
        <v>27</v>
      </c>
      <c r="F18">
        <f t="shared" si="0"/>
        <v>12</v>
      </c>
      <c r="G18">
        <f t="shared" si="1"/>
        <v>0</v>
      </c>
    </row>
    <row r="19" spans="1:7" x14ac:dyDescent="0.2">
      <c r="A19">
        <f t="shared" si="2"/>
        <v>1986</v>
      </c>
      <c r="B19" t="s">
        <v>19</v>
      </c>
      <c r="C19" t="s">
        <v>27</v>
      </c>
      <c r="F19">
        <f t="shared" si="0"/>
        <v>12</v>
      </c>
      <c r="G19">
        <f t="shared" si="1"/>
        <v>0</v>
      </c>
    </row>
    <row r="20" spans="1:7" x14ac:dyDescent="0.2">
      <c r="A20">
        <f t="shared" si="2"/>
        <v>1987</v>
      </c>
      <c r="B20" t="s">
        <v>19</v>
      </c>
      <c r="C20" t="s">
        <v>27</v>
      </c>
      <c r="F20">
        <f t="shared" si="0"/>
        <v>12</v>
      </c>
      <c r="G20">
        <f t="shared" si="1"/>
        <v>0</v>
      </c>
    </row>
    <row r="21" spans="1:7" x14ac:dyDescent="0.2">
      <c r="A21">
        <f t="shared" si="2"/>
        <v>1988</v>
      </c>
      <c r="B21" t="s">
        <v>19</v>
      </c>
      <c r="C21" t="s">
        <v>27</v>
      </c>
      <c r="F21">
        <f t="shared" si="0"/>
        <v>12</v>
      </c>
      <c r="G21">
        <f t="shared" si="1"/>
        <v>0</v>
      </c>
    </row>
    <row r="22" spans="1:7" x14ac:dyDescent="0.2">
      <c r="A22">
        <f t="shared" si="2"/>
        <v>1989</v>
      </c>
      <c r="B22" t="s">
        <v>20</v>
      </c>
      <c r="C22" t="s">
        <v>27</v>
      </c>
      <c r="D22" s="17">
        <v>32528</v>
      </c>
      <c r="F22">
        <f t="shared" si="0"/>
        <v>12</v>
      </c>
      <c r="G22">
        <f t="shared" si="1"/>
        <v>0</v>
      </c>
    </row>
    <row r="23" spans="1:7" x14ac:dyDescent="0.2">
      <c r="A23">
        <f t="shared" si="2"/>
        <v>1990</v>
      </c>
      <c r="B23" t="s">
        <v>20</v>
      </c>
      <c r="C23" t="s">
        <v>27</v>
      </c>
      <c r="F23">
        <f t="shared" si="0"/>
        <v>12</v>
      </c>
      <c r="G23">
        <f t="shared" si="1"/>
        <v>0</v>
      </c>
    </row>
    <row r="24" spans="1:7" x14ac:dyDescent="0.2">
      <c r="A24">
        <f t="shared" si="2"/>
        <v>1991</v>
      </c>
      <c r="B24" t="s">
        <v>20</v>
      </c>
      <c r="C24" t="s">
        <v>27</v>
      </c>
      <c r="F24">
        <f t="shared" si="0"/>
        <v>12</v>
      </c>
      <c r="G24">
        <f t="shared" si="1"/>
        <v>0</v>
      </c>
    </row>
    <row r="25" spans="1:7" x14ac:dyDescent="0.2">
      <c r="A25">
        <f t="shared" si="2"/>
        <v>1992</v>
      </c>
      <c r="B25" t="s">
        <v>20</v>
      </c>
      <c r="C25" t="s">
        <v>27</v>
      </c>
      <c r="F25">
        <f t="shared" si="0"/>
        <v>12</v>
      </c>
      <c r="G25">
        <f t="shared" si="1"/>
        <v>0</v>
      </c>
    </row>
    <row r="26" spans="1:7" x14ac:dyDescent="0.2">
      <c r="A26">
        <f t="shared" si="2"/>
        <v>1993</v>
      </c>
      <c r="B26" t="s">
        <v>21</v>
      </c>
      <c r="C26" t="s">
        <v>28</v>
      </c>
      <c r="D26" s="17">
        <v>33989</v>
      </c>
      <c r="E26" s="17">
        <v>35450</v>
      </c>
      <c r="F26">
        <f t="shared" si="0"/>
        <v>0</v>
      </c>
      <c r="G26">
        <f t="shared" si="1"/>
        <v>12</v>
      </c>
    </row>
    <row r="27" spans="1:7" x14ac:dyDescent="0.2">
      <c r="A27">
        <f t="shared" si="2"/>
        <v>1994</v>
      </c>
      <c r="B27" t="s">
        <v>21</v>
      </c>
      <c r="C27" t="s">
        <v>28</v>
      </c>
      <c r="F27">
        <f t="shared" si="0"/>
        <v>0</v>
      </c>
      <c r="G27">
        <f t="shared" si="1"/>
        <v>12</v>
      </c>
    </row>
    <row r="28" spans="1:7" x14ac:dyDescent="0.2">
      <c r="A28">
        <f>A27+1</f>
        <v>1995</v>
      </c>
      <c r="B28" t="s">
        <v>21</v>
      </c>
      <c r="C28" t="s">
        <v>28</v>
      </c>
      <c r="F28">
        <f t="shared" si="0"/>
        <v>0</v>
      </c>
      <c r="G28">
        <f t="shared" si="1"/>
        <v>12</v>
      </c>
    </row>
    <row r="29" spans="1:7" x14ac:dyDescent="0.2">
      <c r="A29">
        <f t="shared" si="2"/>
        <v>1996</v>
      </c>
      <c r="B29" t="s">
        <v>21</v>
      </c>
      <c r="C29" t="s">
        <v>28</v>
      </c>
      <c r="F29">
        <f t="shared" si="0"/>
        <v>0</v>
      </c>
      <c r="G29">
        <f t="shared" si="1"/>
        <v>12</v>
      </c>
    </row>
    <row r="30" spans="1:7" x14ac:dyDescent="0.2">
      <c r="A30">
        <f t="shared" si="2"/>
        <v>1997</v>
      </c>
      <c r="B30" t="s">
        <v>21</v>
      </c>
      <c r="C30" t="s">
        <v>28</v>
      </c>
      <c r="F30">
        <f t="shared" si="0"/>
        <v>0</v>
      </c>
      <c r="G30">
        <f t="shared" si="1"/>
        <v>12</v>
      </c>
    </row>
    <row r="31" spans="1:7" x14ac:dyDescent="0.2">
      <c r="A31">
        <f t="shared" si="2"/>
        <v>1998</v>
      </c>
      <c r="B31" t="s">
        <v>21</v>
      </c>
      <c r="C31" t="s">
        <v>28</v>
      </c>
      <c r="F31">
        <f t="shared" si="0"/>
        <v>0</v>
      </c>
      <c r="G31">
        <f t="shared" si="1"/>
        <v>12</v>
      </c>
    </row>
    <row r="32" spans="1:7" x14ac:dyDescent="0.2">
      <c r="A32">
        <f t="shared" si="2"/>
        <v>1999</v>
      </c>
      <c r="B32" t="s">
        <v>21</v>
      </c>
      <c r="C32" t="s">
        <v>28</v>
      </c>
      <c r="F32">
        <f t="shared" si="0"/>
        <v>0</v>
      </c>
      <c r="G32">
        <f t="shared" si="1"/>
        <v>12</v>
      </c>
    </row>
    <row r="33" spans="1:7" x14ac:dyDescent="0.2">
      <c r="A33">
        <f t="shared" si="2"/>
        <v>2000</v>
      </c>
      <c r="B33" t="s">
        <v>21</v>
      </c>
      <c r="C33" t="s">
        <v>28</v>
      </c>
      <c r="F33">
        <f t="shared" si="0"/>
        <v>0</v>
      </c>
      <c r="G33">
        <f t="shared" si="1"/>
        <v>12</v>
      </c>
    </row>
    <row r="34" spans="1:7" x14ac:dyDescent="0.2">
      <c r="A34">
        <f t="shared" si="2"/>
        <v>2001</v>
      </c>
      <c r="B34" t="s">
        <v>20</v>
      </c>
      <c r="C34" t="s">
        <v>27</v>
      </c>
      <c r="D34" s="17">
        <v>36911</v>
      </c>
      <c r="E34" s="17">
        <v>38372</v>
      </c>
      <c r="F34">
        <f t="shared" si="0"/>
        <v>12</v>
      </c>
      <c r="G34">
        <f t="shared" si="1"/>
        <v>0</v>
      </c>
    </row>
    <row r="35" spans="1:7" x14ac:dyDescent="0.2">
      <c r="A35">
        <f t="shared" si="2"/>
        <v>2002</v>
      </c>
      <c r="B35" t="s">
        <v>20</v>
      </c>
      <c r="C35" t="s">
        <v>27</v>
      </c>
      <c r="F35">
        <f t="shared" si="0"/>
        <v>12</v>
      </c>
      <c r="G35">
        <f t="shared" si="1"/>
        <v>0</v>
      </c>
    </row>
    <row r="36" spans="1:7" x14ac:dyDescent="0.2">
      <c r="A36">
        <f t="shared" si="2"/>
        <v>2003</v>
      </c>
      <c r="B36" t="s">
        <v>20</v>
      </c>
      <c r="C36" t="s">
        <v>27</v>
      </c>
      <c r="F36">
        <f t="shared" si="0"/>
        <v>12</v>
      </c>
      <c r="G36">
        <f t="shared" si="1"/>
        <v>0</v>
      </c>
    </row>
    <row r="37" spans="1:7" x14ac:dyDescent="0.2">
      <c r="A37">
        <f t="shared" si="2"/>
        <v>2004</v>
      </c>
      <c r="B37" t="s">
        <v>20</v>
      </c>
      <c r="C37" t="s">
        <v>27</v>
      </c>
      <c r="F37">
        <f t="shared" si="0"/>
        <v>12</v>
      </c>
      <c r="G37">
        <f t="shared" si="1"/>
        <v>0</v>
      </c>
    </row>
    <row r="38" spans="1:7" x14ac:dyDescent="0.2">
      <c r="A38">
        <f t="shared" si="2"/>
        <v>2005</v>
      </c>
      <c r="B38" t="s">
        <v>20</v>
      </c>
      <c r="C38" t="s">
        <v>27</v>
      </c>
      <c r="F38">
        <f t="shared" si="0"/>
        <v>12</v>
      </c>
      <c r="G38">
        <f t="shared" si="1"/>
        <v>0</v>
      </c>
    </row>
    <row r="39" spans="1:7" x14ac:dyDescent="0.2">
      <c r="A39">
        <f>A38+1</f>
        <v>2006</v>
      </c>
      <c r="B39" t="s">
        <v>20</v>
      </c>
      <c r="C39" t="s">
        <v>27</v>
      </c>
      <c r="F39">
        <f t="shared" si="0"/>
        <v>12</v>
      </c>
      <c r="G39">
        <f t="shared" si="1"/>
        <v>0</v>
      </c>
    </row>
    <row r="40" spans="1:7" x14ac:dyDescent="0.2">
      <c r="A40">
        <f t="shared" si="2"/>
        <v>2007</v>
      </c>
      <c r="B40" t="s">
        <v>20</v>
      </c>
      <c r="C40" t="s">
        <v>27</v>
      </c>
      <c r="F40">
        <f t="shared" si="0"/>
        <v>12</v>
      </c>
      <c r="G40">
        <f t="shared" si="1"/>
        <v>0</v>
      </c>
    </row>
    <row r="41" spans="1:7" x14ac:dyDescent="0.2">
      <c r="A41">
        <f t="shared" si="2"/>
        <v>2008</v>
      </c>
      <c r="B41" s="18" t="s">
        <v>23</v>
      </c>
      <c r="C41" t="s">
        <v>28</v>
      </c>
      <c r="F41">
        <f t="shared" si="0"/>
        <v>0</v>
      </c>
      <c r="G41">
        <f t="shared" si="1"/>
        <v>12</v>
      </c>
    </row>
    <row r="42" spans="1:7" x14ac:dyDescent="0.2">
      <c r="A42">
        <f t="shared" si="2"/>
        <v>2009</v>
      </c>
      <c r="B42" s="18" t="s">
        <v>23</v>
      </c>
      <c r="C42" t="s">
        <v>28</v>
      </c>
      <c r="F42">
        <f t="shared" si="0"/>
        <v>0</v>
      </c>
      <c r="G42">
        <f t="shared" si="1"/>
        <v>12</v>
      </c>
    </row>
    <row r="43" spans="1:7" x14ac:dyDescent="0.2">
      <c r="A43">
        <f t="shared" si="2"/>
        <v>2010</v>
      </c>
      <c r="B43" s="18" t="s">
        <v>23</v>
      </c>
      <c r="C43" t="s">
        <v>28</v>
      </c>
      <c r="F43">
        <f t="shared" si="0"/>
        <v>0</v>
      </c>
      <c r="G43">
        <f t="shared" si="1"/>
        <v>12</v>
      </c>
    </row>
    <row r="44" spans="1:7" x14ac:dyDescent="0.2">
      <c r="A44">
        <f t="shared" si="2"/>
        <v>2011</v>
      </c>
      <c r="B44" s="18" t="s">
        <v>23</v>
      </c>
      <c r="C44" t="s">
        <v>28</v>
      </c>
      <c r="F44">
        <f t="shared" si="0"/>
        <v>0</v>
      </c>
      <c r="G44">
        <f t="shared" si="1"/>
        <v>12</v>
      </c>
    </row>
    <row r="45" spans="1:7" x14ac:dyDescent="0.2">
      <c r="A45">
        <f t="shared" si="2"/>
        <v>2012</v>
      </c>
      <c r="B45" s="18" t="s">
        <v>23</v>
      </c>
      <c r="C45" t="s">
        <v>28</v>
      </c>
      <c r="F45">
        <f t="shared" si="0"/>
        <v>0</v>
      </c>
      <c r="G45">
        <f t="shared" si="1"/>
        <v>12</v>
      </c>
    </row>
    <row r="46" spans="1:7" x14ac:dyDescent="0.2">
      <c r="A46">
        <f t="shared" si="2"/>
        <v>2013</v>
      </c>
      <c r="B46" s="18" t="s">
        <v>23</v>
      </c>
      <c r="C46" t="s">
        <v>28</v>
      </c>
      <c r="F46">
        <f t="shared" si="0"/>
        <v>0</v>
      </c>
      <c r="G46">
        <f t="shared" si="1"/>
        <v>12</v>
      </c>
    </row>
    <row r="47" spans="1:7" x14ac:dyDescent="0.2">
      <c r="A47">
        <f t="shared" si="2"/>
        <v>2014</v>
      </c>
      <c r="B47" s="18" t="s">
        <v>23</v>
      </c>
      <c r="C47" t="s">
        <v>28</v>
      </c>
      <c r="F47">
        <f t="shared" si="0"/>
        <v>0</v>
      </c>
      <c r="G47">
        <f t="shared" si="1"/>
        <v>12</v>
      </c>
    </row>
    <row r="48" spans="1:7" x14ac:dyDescent="0.2">
      <c r="A48">
        <f>A47+1</f>
        <v>2015</v>
      </c>
      <c r="B48" s="18" t="s">
        <v>23</v>
      </c>
      <c r="C48" t="s">
        <v>28</v>
      </c>
      <c r="F48">
        <f t="shared" si="0"/>
        <v>0</v>
      </c>
      <c r="G48">
        <f t="shared" si="1"/>
        <v>12</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workbookViewId="0"/>
  </sheetViews>
  <sheetFormatPr baseColWidth="10" defaultColWidth="8.83203125" defaultRowHeight="15" x14ac:dyDescent="0.2"/>
  <cols>
    <col min="7" max="7" width="9.6640625" bestFit="1" customWidth="1"/>
  </cols>
  <sheetData>
    <row r="1" spans="1:8" x14ac:dyDescent="0.2">
      <c r="A1" t="s">
        <v>47</v>
      </c>
      <c r="B1" t="s">
        <v>29</v>
      </c>
      <c r="C1" t="s">
        <v>30</v>
      </c>
      <c r="D1" t="s">
        <v>31</v>
      </c>
      <c r="E1" s="41" t="s">
        <v>52</v>
      </c>
      <c r="F1" t="s">
        <v>49</v>
      </c>
      <c r="G1" t="s">
        <v>50</v>
      </c>
      <c r="H1" s="41" t="s">
        <v>51</v>
      </c>
    </row>
    <row r="2" spans="1:8" x14ac:dyDescent="0.2">
      <c r="A2">
        <v>1969</v>
      </c>
      <c r="B2" s="19">
        <f>VLOOKUP(A2,SNAP!$A$7:$B$53,2,0)</f>
        <v>2878</v>
      </c>
      <c r="C2">
        <f>VLOOKUP(A2,Presidents!$A$2:$G$48,6,0)</f>
        <v>12</v>
      </c>
      <c r="D2">
        <f>VLOOKUP(A2,Presidents!$A$2:$G$48,7,0)</f>
        <v>0</v>
      </c>
      <c r="E2">
        <f>VLOOKUP(A2,'BLS Data Series'!$A$13:$B$59,2,0)</f>
        <v>3.5</v>
      </c>
      <c r="F2" t="str">
        <f>IF(C2=12,"Republican","Democrat")</f>
        <v>Republican</v>
      </c>
      <c r="G2" s="19">
        <v>202680000</v>
      </c>
      <c r="H2" s="40">
        <f>((B2*1000)/G2)*100</f>
        <v>1.4199723702388001</v>
      </c>
    </row>
    <row r="3" spans="1:8" x14ac:dyDescent="0.2">
      <c r="A3">
        <f>A2+1</f>
        <v>1970</v>
      </c>
      <c r="B3" s="19">
        <f>VLOOKUP(A3,SNAP!$A$7:$B$53,2,0)</f>
        <v>4340</v>
      </c>
      <c r="C3">
        <f>VLOOKUP(A3,Presidents!$A$2:$G$48,6,0)</f>
        <v>12</v>
      </c>
      <c r="D3">
        <f>VLOOKUP(A3,Presidents!$A$2:$G$48,7,0)</f>
        <v>0</v>
      </c>
      <c r="E3">
        <f>VLOOKUP(A3,'BLS Data Series'!$A$13:$B$59,2,0)</f>
        <v>4.9000000000000004</v>
      </c>
      <c r="F3" t="str">
        <f t="shared" ref="F3:F48" si="0">IF(C3=12,"Republican","Democrat")</f>
        <v>Republican</v>
      </c>
      <c r="G3" s="19">
        <v>205050000</v>
      </c>
      <c r="H3" s="40">
        <f>((B3*1000)/G3)*100</f>
        <v>2.1165569373323581</v>
      </c>
    </row>
    <row r="4" spans="1:8" x14ac:dyDescent="0.2">
      <c r="A4">
        <f t="shared" ref="A4:A47" si="1">A3+1</f>
        <v>1971</v>
      </c>
      <c r="B4" s="19">
        <f>VLOOKUP(A4,SNAP!$A$7:$B$53,2,0)</f>
        <v>9368</v>
      </c>
      <c r="C4">
        <f>VLOOKUP(A4,Presidents!$A$2:$G$48,6,0)</f>
        <v>12</v>
      </c>
      <c r="D4">
        <f>VLOOKUP(A4,Presidents!$A$2:$G$48,7,0)</f>
        <v>0</v>
      </c>
      <c r="E4">
        <f>VLOOKUP(A4,'BLS Data Series'!$A$13:$B$59,2,0)</f>
        <v>5.9</v>
      </c>
      <c r="F4" t="str">
        <f t="shared" si="0"/>
        <v>Republican</v>
      </c>
      <c r="G4" s="19">
        <v>207660000</v>
      </c>
      <c r="H4" s="40">
        <f>((B4*1000)/G4)*100</f>
        <v>4.511220263892902</v>
      </c>
    </row>
    <row r="5" spans="1:8" x14ac:dyDescent="0.2">
      <c r="A5">
        <f t="shared" si="1"/>
        <v>1972</v>
      </c>
      <c r="B5" s="19">
        <f>VLOOKUP(A5,SNAP!$A$7:$B$53,2,0)</f>
        <v>11109</v>
      </c>
      <c r="C5">
        <f>VLOOKUP(A5,Presidents!$A$2:$G$48,6,0)</f>
        <v>12</v>
      </c>
      <c r="D5">
        <f>VLOOKUP(A5,Presidents!$A$2:$G$48,7,0)</f>
        <v>0</v>
      </c>
      <c r="E5">
        <f>VLOOKUP(A5,'BLS Data Series'!$A$13:$B$59,2,0)</f>
        <v>5.6</v>
      </c>
      <c r="F5" t="str">
        <f t="shared" si="0"/>
        <v>Republican</v>
      </c>
      <c r="G5" s="19">
        <v>209900000</v>
      </c>
      <c r="H5" s="40">
        <f>((B5*1000)/G5)*100</f>
        <v>5.2925202477370172</v>
      </c>
    </row>
    <row r="6" spans="1:8" x14ac:dyDescent="0.2">
      <c r="A6">
        <f t="shared" si="1"/>
        <v>1973</v>
      </c>
      <c r="B6" s="19">
        <f>VLOOKUP(A6,SNAP!$A$7:$B$53,2,0)</f>
        <v>12166</v>
      </c>
      <c r="C6">
        <f>VLOOKUP(A6,Presidents!$A$2:$G$48,6,0)</f>
        <v>12</v>
      </c>
      <c r="D6">
        <f>VLOOKUP(A6,Presidents!$A$2:$G$48,7,0)</f>
        <v>0</v>
      </c>
      <c r="E6">
        <f>VLOOKUP(A6,'BLS Data Series'!$A$13:$B$59,2,0)</f>
        <v>4.9000000000000004</v>
      </c>
      <c r="F6" t="str">
        <f t="shared" si="0"/>
        <v>Republican</v>
      </c>
      <c r="G6" s="19">
        <v>211910000</v>
      </c>
      <c r="H6" s="40">
        <f>((B6*1000)/G6)*100</f>
        <v>5.7411165117266769</v>
      </c>
    </row>
    <row r="7" spans="1:8" x14ac:dyDescent="0.2">
      <c r="A7">
        <f t="shared" si="1"/>
        <v>1974</v>
      </c>
      <c r="B7" s="19">
        <f>VLOOKUP(A7,SNAP!$A$7:$B$53,2,0)</f>
        <v>12862</v>
      </c>
      <c r="C7">
        <f>VLOOKUP(A7,Presidents!$A$2:$G$48,6,0)</f>
        <v>12</v>
      </c>
      <c r="D7">
        <f>VLOOKUP(A7,Presidents!$A$2:$G$48,7,0)</f>
        <v>0</v>
      </c>
      <c r="E7">
        <f>VLOOKUP(A7,'BLS Data Series'!$A$13:$B$59,2,0)</f>
        <v>5.6</v>
      </c>
      <c r="F7" t="str">
        <f t="shared" si="0"/>
        <v>Republican</v>
      </c>
      <c r="G7" s="19">
        <v>213850000</v>
      </c>
      <c r="H7" s="40">
        <f>((B7*1000)/G7)*100</f>
        <v>6.0144961421557168</v>
      </c>
    </row>
    <row r="8" spans="1:8" x14ac:dyDescent="0.2">
      <c r="A8">
        <f t="shared" si="1"/>
        <v>1975</v>
      </c>
      <c r="B8" s="19">
        <f>VLOOKUP(A8,SNAP!$A$7:$B$53,2,0)</f>
        <v>17064</v>
      </c>
      <c r="C8">
        <f>VLOOKUP(A8,Presidents!$A$2:$G$48,6,0)</f>
        <v>12</v>
      </c>
      <c r="D8">
        <f>VLOOKUP(A8,Presidents!$A$2:$G$48,7,0)</f>
        <v>0</v>
      </c>
      <c r="E8">
        <f>VLOOKUP(A8,'BLS Data Series'!$A$13:$B$59,2,0)</f>
        <v>8.5</v>
      </c>
      <c r="F8" t="str">
        <f t="shared" si="0"/>
        <v>Republican</v>
      </c>
      <c r="G8" s="19">
        <v>215970000</v>
      </c>
      <c r="H8" s="40">
        <f>((B8*1000)/G8)*100</f>
        <v>7.9010973746353654</v>
      </c>
    </row>
    <row r="9" spans="1:8" x14ac:dyDescent="0.2">
      <c r="A9">
        <f t="shared" si="1"/>
        <v>1976</v>
      </c>
      <c r="B9" s="19">
        <f>VLOOKUP(A9,SNAP!$A$7:$B$53,2,0)</f>
        <v>18549</v>
      </c>
      <c r="C9">
        <f>VLOOKUP(A9,Presidents!$A$2:$G$48,6,0)</f>
        <v>12</v>
      </c>
      <c r="D9">
        <f>VLOOKUP(A9,Presidents!$A$2:$G$48,7,0)</f>
        <v>0</v>
      </c>
      <c r="E9">
        <f>VLOOKUP(A9,'BLS Data Series'!$A$13:$B$59,2,0)</f>
        <v>7.7</v>
      </c>
      <c r="F9" t="str">
        <f t="shared" si="0"/>
        <v>Republican</v>
      </c>
      <c r="G9" s="19">
        <v>218040000</v>
      </c>
      <c r="H9" s="40">
        <f>((B9*1000)/G9)*100</f>
        <v>8.507154650522839</v>
      </c>
    </row>
    <row r="10" spans="1:8" x14ac:dyDescent="0.2">
      <c r="A10">
        <f t="shared" si="1"/>
        <v>1977</v>
      </c>
      <c r="B10" s="19">
        <f>VLOOKUP(A10,SNAP!$A$7:$B$53,2,0)</f>
        <v>17077</v>
      </c>
      <c r="C10">
        <f>VLOOKUP(A10,Presidents!$A$2:$G$48,6,0)</f>
        <v>0</v>
      </c>
      <c r="D10">
        <f>VLOOKUP(A10,Presidents!$A$2:$G$48,7,0)</f>
        <v>12</v>
      </c>
      <c r="E10">
        <f>VLOOKUP(A10,'BLS Data Series'!$A$13:$B$59,2,0)</f>
        <v>7.1</v>
      </c>
      <c r="F10" t="str">
        <f t="shared" si="0"/>
        <v>Democrat</v>
      </c>
      <c r="G10" s="19">
        <v>220240000</v>
      </c>
      <c r="H10" s="40">
        <f>((B10*1000)/G10)*100</f>
        <v>7.7538140210679254</v>
      </c>
    </row>
    <row r="11" spans="1:8" x14ac:dyDescent="0.2">
      <c r="A11">
        <f t="shared" si="1"/>
        <v>1978</v>
      </c>
      <c r="B11" s="19">
        <f>VLOOKUP(A11,SNAP!$A$7:$B$53,2,0)</f>
        <v>16001</v>
      </c>
      <c r="C11">
        <f>VLOOKUP(A11,Presidents!$A$2:$G$48,6,0)</f>
        <v>0</v>
      </c>
      <c r="D11">
        <f>VLOOKUP(A11,Presidents!$A$2:$G$48,7,0)</f>
        <v>12</v>
      </c>
      <c r="E11">
        <f>VLOOKUP(A11,'BLS Data Series'!$A$13:$B$59,2,0)</f>
        <v>6.1</v>
      </c>
      <c r="F11" t="str">
        <f t="shared" si="0"/>
        <v>Democrat</v>
      </c>
      <c r="G11" s="19">
        <v>222580000</v>
      </c>
      <c r="H11" s="40">
        <f>((B11*1000)/G11)*100</f>
        <v>7.1888759097852457</v>
      </c>
    </row>
    <row r="12" spans="1:8" x14ac:dyDescent="0.2">
      <c r="A12">
        <f t="shared" si="1"/>
        <v>1979</v>
      </c>
      <c r="B12" s="19">
        <f>VLOOKUP(A12,SNAP!$A$7:$B$53,2,0)</f>
        <v>17653</v>
      </c>
      <c r="C12">
        <f>VLOOKUP(A12,Presidents!$A$2:$G$48,6,0)</f>
        <v>0</v>
      </c>
      <c r="D12">
        <f>VLOOKUP(A12,Presidents!$A$2:$G$48,7,0)</f>
        <v>12</v>
      </c>
      <c r="E12">
        <f>VLOOKUP(A12,'BLS Data Series'!$A$13:$B$59,2,0)</f>
        <v>5.8</v>
      </c>
      <c r="F12" t="str">
        <f t="shared" si="0"/>
        <v>Democrat</v>
      </c>
      <c r="G12" s="19">
        <v>225060000</v>
      </c>
      <c r="H12" s="40">
        <f>((B12*1000)/G12)*100</f>
        <v>7.8436861281436068</v>
      </c>
    </row>
    <row r="13" spans="1:8" x14ac:dyDescent="0.2">
      <c r="A13">
        <f t="shared" si="1"/>
        <v>1980</v>
      </c>
      <c r="B13" s="19">
        <f>VLOOKUP(A13,SNAP!$A$7:$B$53,2,0)</f>
        <v>21082</v>
      </c>
      <c r="C13">
        <f>VLOOKUP(A13,Presidents!$A$2:$G$48,6,0)</f>
        <v>0</v>
      </c>
      <c r="D13">
        <f>VLOOKUP(A13,Presidents!$A$2:$G$48,7,0)</f>
        <v>12</v>
      </c>
      <c r="E13">
        <f>VLOOKUP(A13,'BLS Data Series'!$A$13:$B$59,2,0)</f>
        <v>7.1</v>
      </c>
      <c r="F13" t="str">
        <f t="shared" si="0"/>
        <v>Democrat</v>
      </c>
      <c r="G13" s="19">
        <v>227220000</v>
      </c>
      <c r="H13" s="40">
        <f>((B13*1000)/G13)*100</f>
        <v>9.2782325499515892</v>
      </c>
    </row>
    <row r="14" spans="1:8" x14ac:dyDescent="0.2">
      <c r="A14">
        <f t="shared" si="1"/>
        <v>1981</v>
      </c>
      <c r="B14" s="19">
        <f>VLOOKUP(A14,SNAP!$A$7:$B$53,2,0)</f>
        <v>22430</v>
      </c>
      <c r="C14">
        <f>VLOOKUP(A14,Presidents!$A$2:$G$48,6,0)</f>
        <v>12</v>
      </c>
      <c r="D14">
        <f>VLOOKUP(A14,Presidents!$A$2:$G$48,7,0)</f>
        <v>0</v>
      </c>
      <c r="E14">
        <f>VLOOKUP(A14,'BLS Data Series'!$A$13:$B$59,2,0)</f>
        <v>7.6</v>
      </c>
      <c r="F14" t="str">
        <f t="shared" si="0"/>
        <v>Republican</v>
      </c>
      <c r="G14" s="19">
        <v>229470000</v>
      </c>
      <c r="H14" s="40">
        <f>((B14*1000)/G14)*100</f>
        <v>9.7746982176319346</v>
      </c>
    </row>
    <row r="15" spans="1:8" x14ac:dyDescent="0.2">
      <c r="A15">
        <f t="shared" si="1"/>
        <v>1982</v>
      </c>
      <c r="B15" s="19">
        <f>VLOOKUP(A15,SNAP!$A$7:$B$53,2,0)</f>
        <v>21717</v>
      </c>
      <c r="C15">
        <f>VLOOKUP(A15,Presidents!$A$2:$G$48,6,0)</f>
        <v>12</v>
      </c>
      <c r="D15">
        <f>VLOOKUP(A15,Presidents!$A$2:$G$48,7,0)</f>
        <v>0</v>
      </c>
      <c r="E15">
        <f>VLOOKUP(A15,'BLS Data Series'!$A$13:$B$59,2,0)</f>
        <v>9.6999999999999993</v>
      </c>
      <c r="F15" t="str">
        <f t="shared" si="0"/>
        <v>Republican</v>
      </c>
      <c r="G15" s="19">
        <v>231660000</v>
      </c>
      <c r="H15" s="40">
        <f>((B15*1000)/G15)*100</f>
        <v>9.3745143745143746</v>
      </c>
    </row>
    <row r="16" spans="1:8" x14ac:dyDescent="0.2">
      <c r="A16">
        <f t="shared" si="1"/>
        <v>1983</v>
      </c>
      <c r="B16" s="19">
        <f>VLOOKUP(A16,SNAP!$A$7:$B$53,2,0)</f>
        <v>21625</v>
      </c>
      <c r="C16">
        <f>VLOOKUP(A16,Presidents!$A$2:$G$48,6,0)</f>
        <v>12</v>
      </c>
      <c r="D16">
        <f>VLOOKUP(A16,Presidents!$A$2:$G$48,7,0)</f>
        <v>0</v>
      </c>
      <c r="E16">
        <f>VLOOKUP(A16,'BLS Data Series'!$A$13:$B$59,2,0)</f>
        <v>9.6</v>
      </c>
      <c r="F16" t="str">
        <f t="shared" si="0"/>
        <v>Republican</v>
      </c>
      <c r="G16" s="19">
        <v>233790000</v>
      </c>
      <c r="H16" s="40">
        <f>((B16*1000)/G16)*100</f>
        <v>9.2497540527824125</v>
      </c>
    </row>
    <row r="17" spans="1:8" x14ac:dyDescent="0.2">
      <c r="A17">
        <f t="shared" si="1"/>
        <v>1984</v>
      </c>
      <c r="B17" s="19">
        <f>VLOOKUP(A17,SNAP!$A$7:$B$53,2,0)</f>
        <v>20854</v>
      </c>
      <c r="C17">
        <f>VLOOKUP(A17,Presidents!$A$2:$G$48,6,0)</f>
        <v>12</v>
      </c>
      <c r="D17">
        <f>VLOOKUP(A17,Presidents!$A$2:$G$48,7,0)</f>
        <v>0</v>
      </c>
      <c r="E17">
        <f>VLOOKUP(A17,'BLS Data Series'!$A$13:$B$59,2,0)</f>
        <v>7.5</v>
      </c>
      <c r="F17" t="str">
        <f t="shared" si="0"/>
        <v>Republican</v>
      </c>
      <c r="G17" s="19">
        <v>235820000</v>
      </c>
      <c r="H17" s="40">
        <f>((B17*1000)/G17)*100</f>
        <v>8.8431854804511918</v>
      </c>
    </row>
    <row r="18" spans="1:8" x14ac:dyDescent="0.2">
      <c r="A18">
        <f t="shared" si="1"/>
        <v>1985</v>
      </c>
      <c r="B18" s="19">
        <f>VLOOKUP(A18,SNAP!$A$7:$B$53,2,0)</f>
        <v>19899</v>
      </c>
      <c r="C18">
        <f>VLOOKUP(A18,Presidents!$A$2:$G$48,6,0)</f>
        <v>12</v>
      </c>
      <c r="D18">
        <f>VLOOKUP(A18,Presidents!$A$2:$G$48,7,0)</f>
        <v>0</v>
      </c>
      <c r="E18">
        <f>VLOOKUP(A18,'BLS Data Series'!$A$13:$B$59,2,0)</f>
        <v>7.2</v>
      </c>
      <c r="F18" t="str">
        <f t="shared" si="0"/>
        <v>Republican</v>
      </c>
      <c r="G18" s="19">
        <v>237920000</v>
      </c>
      <c r="H18" s="40">
        <f>((B18*1000)/G18)*100</f>
        <v>8.363735709482178</v>
      </c>
    </row>
    <row r="19" spans="1:8" x14ac:dyDescent="0.2">
      <c r="A19">
        <f t="shared" si="1"/>
        <v>1986</v>
      </c>
      <c r="B19" s="19">
        <f>VLOOKUP(A19,SNAP!$A$7:$B$53,2,0)</f>
        <v>19429</v>
      </c>
      <c r="C19">
        <f>VLOOKUP(A19,Presidents!$A$2:$G$48,6,0)</f>
        <v>12</v>
      </c>
      <c r="D19">
        <f>VLOOKUP(A19,Presidents!$A$2:$G$48,7,0)</f>
        <v>0</v>
      </c>
      <c r="E19">
        <f>VLOOKUP(A19,'BLS Data Series'!$A$13:$B$59,2,0)</f>
        <v>7</v>
      </c>
      <c r="F19" t="str">
        <f t="shared" si="0"/>
        <v>Republican</v>
      </c>
      <c r="G19" s="19">
        <v>240130000</v>
      </c>
      <c r="H19" s="40">
        <f>((B19*1000)/G19)*100</f>
        <v>8.0910340232374125</v>
      </c>
    </row>
    <row r="20" spans="1:8" x14ac:dyDescent="0.2">
      <c r="A20">
        <f t="shared" si="1"/>
        <v>1987</v>
      </c>
      <c r="B20" s="19">
        <f>VLOOKUP(A20,SNAP!$A$7:$B$53,2,0)</f>
        <v>19113</v>
      </c>
      <c r="C20">
        <f>VLOOKUP(A20,Presidents!$A$2:$G$48,6,0)</f>
        <v>12</v>
      </c>
      <c r="D20">
        <f>VLOOKUP(A20,Presidents!$A$2:$G$48,7,0)</f>
        <v>0</v>
      </c>
      <c r="E20">
        <f>VLOOKUP(A20,'BLS Data Series'!$A$13:$B$59,2,0)</f>
        <v>6.2</v>
      </c>
      <c r="F20" t="str">
        <f t="shared" si="0"/>
        <v>Republican</v>
      </c>
      <c r="G20" s="19">
        <v>242290000</v>
      </c>
      <c r="H20" s="40">
        <f>((B20*1000)/G20)*100</f>
        <v>7.8884807462132152</v>
      </c>
    </row>
    <row r="21" spans="1:8" x14ac:dyDescent="0.2">
      <c r="A21">
        <f t="shared" si="1"/>
        <v>1988</v>
      </c>
      <c r="B21" s="19">
        <f>VLOOKUP(A21,SNAP!$A$7:$B$53,2,0)</f>
        <v>18645</v>
      </c>
      <c r="C21">
        <f>VLOOKUP(A21,Presidents!$A$2:$G$48,6,0)</f>
        <v>12</v>
      </c>
      <c r="D21">
        <f>VLOOKUP(A21,Presidents!$A$2:$G$48,7,0)</f>
        <v>0</v>
      </c>
      <c r="E21">
        <f>VLOOKUP(A21,'BLS Data Series'!$A$13:$B$59,2,0)</f>
        <v>5.5</v>
      </c>
      <c r="F21" t="str">
        <f t="shared" si="0"/>
        <v>Republican</v>
      </c>
      <c r="G21" s="19">
        <v>244500000</v>
      </c>
      <c r="H21" s="40">
        <f>((B21*1000)/G21)*100</f>
        <v>7.6257668711656441</v>
      </c>
    </row>
    <row r="22" spans="1:8" x14ac:dyDescent="0.2">
      <c r="A22">
        <f t="shared" si="1"/>
        <v>1989</v>
      </c>
      <c r="B22" s="19">
        <f>VLOOKUP(A22,SNAP!$A$7:$B$53,2,0)</f>
        <v>18806.4634167</v>
      </c>
      <c r="C22">
        <f>VLOOKUP(A22,Presidents!$A$2:$G$48,6,0)</f>
        <v>12</v>
      </c>
      <c r="D22">
        <f>VLOOKUP(A22,Presidents!$A$2:$G$48,7,0)</f>
        <v>0</v>
      </c>
      <c r="E22">
        <f>VLOOKUP(A22,'BLS Data Series'!$A$13:$B$59,2,0)</f>
        <v>5.3</v>
      </c>
      <c r="F22" t="str">
        <f t="shared" si="0"/>
        <v>Republican</v>
      </c>
      <c r="G22" s="19">
        <v>246820000</v>
      </c>
      <c r="H22" s="40">
        <f>((B22*1000)/G22)*100</f>
        <v>7.6195054763390333</v>
      </c>
    </row>
    <row r="23" spans="1:8" x14ac:dyDescent="0.2">
      <c r="A23">
        <f t="shared" si="1"/>
        <v>1990</v>
      </c>
      <c r="B23" s="19">
        <f>VLOOKUP(A23,SNAP!$A$7:$B$53,2,0)</f>
        <v>20048.977583299999</v>
      </c>
      <c r="C23">
        <f>VLOOKUP(A23,Presidents!$A$2:$G$48,6,0)</f>
        <v>12</v>
      </c>
      <c r="D23">
        <f>VLOOKUP(A23,Presidents!$A$2:$G$48,7,0)</f>
        <v>0</v>
      </c>
      <c r="E23">
        <f>VLOOKUP(A23,'BLS Data Series'!$A$13:$B$59,2,0)</f>
        <v>5.6</v>
      </c>
      <c r="F23" t="str">
        <f t="shared" si="0"/>
        <v>Republican</v>
      </c>
      <c r="G23" s="19">
        <v>249620000</v>
      </c>
      <c r="H23" s="40">
        <f>((B23*1000)/G23)*100</f>
        <v>8.0317993683599056</v>
      </c>
    </row>
    <row r="24" spans="1:8" x14ac:dyDescent="0.2">
      <c r="A24">
        <f t="shared" si="1"/>
        <v>1991</v>
      </c>
      <c r="B24" s="19">
        <f>VLOOKUP(A24,SNAP!$A$7:$B$53,2,0)</f>
        <v>22624.627</v>
      </c>
      <c r="C24">
        <f>VLOOKUP(A24,Presidents!$A$2:$G$48,6,0)</f>
        <v>12</v>
      </c>
      <c r="D24">
        <f>VLOOKUP(A24,Presidents!$A$2:$G$48,7,0)</f>
        <v>0</v>
      </c>
      <c r="E24">
        <f>VLOOKUP(A24,'BLS Data Series'!$A$13:$B$59,2,0)</f>
        <v>6.8</v>
      </c>
      <c r="F24" t="str">
        <f t="shared" si="0"/>
        <v>Republican</v>
      </c>
      <c r="G24" s="19">
        <v>252980000</v>
      </c>
      <c r="H24" s="40">
        <f>((B24*1000)/G24)*100</f>
        <v>8.9432472922760695</v>
      </c>
    </row>
    <row r="25" spans="1:8" x14ac:dyDescent="0.2">
      <c r="A25">
        <f t="shared" si="1"/>
        <v>1992</v>
      </c>
      <c r="B25" s="19">
        <f>VLOOKUP(A25,SNAP!$A$7:$B$53,2,0)</f>
        <v>25406.985416700001</v>
      </c>
      <c r="C25">
        <f>VLOOKUP(A25,Presidents!$A$2:$G$48,6,0)</f>
        <v>12</v>
      </c>
      <c r="D25">
        <f>VLOOKUP(A25,Presidents!$A$2:$G$48,7,0)</f>
        <v>0</v>
      </c>
      <c r="E25">
        <f>VLOOKUP(A25,'BLS Data Series'!$A$13:$B$59,2,0)</f>
        <v>7.5</v>
      </c>
      <c r="F25" t="str">
        <f t="shared" si="0"/>
        <v>Republican</v>
      </c>
      <c r="G25" s="19">
        <v>256510000</v>
      </c>
      <c r="H25" s="40">
        <f>((B25*1000)/G25)*100</f>
        <v>9.9048713175704659</v>
      </c>
    </row>
    <row r="26" spans="1:8" x14ac:dyDescent="0.2">
      <c r="A26">
        <f t="shared" si="1"/>
        <v>1993</v>
      </c>
      <c r="B26" s="19">
        <f>VLOOKUP(A26,SNAP!$A$7:$B$53,2,0)</f>
        <v>26986.7745</v>
      </c>
      <c r="C26">
        <f>VLOOKUP(A26,Presidents!$A$2:$G$48,6,0)</f>
        <v>0</v>
      </c>
      <c r="D26">
        <f>VLOOKUP(A26,Presidents!$A$2:$G$48,7,0)</f>
        <v>12</v>
      </c>
      <c r="E26">
        <f>VLOOKUP(A26,'BLS Data Series'!$A$13:$B$59,2,0)</f>
        <v>6.9</v>
      </c>
      <c r="F26" t="str">
        <f t="shared" si="0"/>
        <v>Democrat</v>
      </c>
      <c r="G26" s="19">
        <v>259920000.00000003</v>
      </c>
      <c r="H26" s="40">
        <f>((B26*1000)/G26)*100</f>
        <v>10.382723337950138</v>
      </c>
    </row>
    <row r="27" spans="1:8" x14ac:dyDescent="0.2">
      <c r="A27">
        <f t="shared" si="1"/>
        <v>1994</v>
      </c>
      <c r="B27" s="19">
        <f>VLOOKUP(A27,SNAP!$A$7:$B$53,2,0)</f>
        <v>27473.696333299999</v>
      </c>
      <c r="C27">
        <f>VLOOKUP(A27,Presidents!$A$2:$G$48,6,0)</f>
        <v>0</v>
      </c>
      <c r="D27">
        <f>VLOOKUP(A27,Presidents!$A$2:$G$48,7,0)</f>
        <v>12</v>
      </c>
      <c r="E27">
        <f>VLOOKUP(A27,'BLS Data Series'!$A$13:$B$59,2,0)</f>
        <v>6.1</v>
      </c>
      <c r="F27" t="str">
        <f t="shared" si="0"/>
        <v>Democrat</v>
      </c>
      <c r="G27" s="19">
        <v>263130000</v>
      </c>
      <c r="H27" s="40">
        <f>((B27*1000)/G27)*100</f>
        <v>10.441111364458632</v>
      </c>
    </row>
    <row r="28" spans="1:8" x14ac:dyDescent="0.2">
      <c r="A28">
        <f>A27+1</f>
        <v>1995</v>
      </c>
      <c r="B28" s="19">
        <f>VLOOKUP(A28,SNAP!$A$7:$B$53,2,0)</f>
        <v>26618.772833299998</v>
      </c>
      <c r="C28">
        <f>VLOOKUP(A28,Presidents!$A$2:$G$48,6,0)</f>
        <v>0</v>
      </c>
      <c r="D28">
        <f>VLOOKUP(A28,Presidents!$A$2:$G$48,7,0)</f>
        <v>12</v>
      </c>
      <c r="E28">
        <f>VLOOKUP(A28,'BLS Data Series'!$A$13:$B$59,2,0)</f>
        <v>5.6</v>
      </c>
      <c r="F28" t="str">
        <f t="shared" si="0"/>
        <v>Democrat</v>
      </c>
      <c r="G28" s="19">
        <v>266279999.99999997</v>
      </c>
      <c r="H28" s="40">
        <f>((B28*1000)/G28)*100</f>
        <v>9.9965347879299991</v>
      </c>
    </row>
    <row r="29" spans="1:8" x14ac:dyDescent="0.2">
      <c r="A29">
        <f t="shared" si="1"/>
        <v>1996</v>
      </c>
      <c r="B29" s="19">
        <f>VLOOKUP(A29,SNAP!$A$7:$B$53,2,0)</f>
        <v>25542.531166700002</v>
      </c>
      <c r="C29">
        <f>VLOOKUP(A29,Presidents!$A$2:$G$48,6,0)</f>
        <v>0</v>
      </c>
      <c r="D29">
        <f>VLOOKUP(A29,Presidents!$A$2:$G$48,7,0)</f>
        <v>12</v>
      </c>
      <c r="E29">
        <f>VLOOKUP(A29,'BLS Data Series'!$A$13:$B$59,2,0)</f>
        <v>5.4</v>
      </c>
      <c r="F29" t="str">
        <f t="shared" si="0"/>
        <v>Democrat</v>
      </c>
      <c r="G29" s="19">
        <v>269390000</v>
      </c>
      <c r="H29" s="40">
        <f>((B29*1000)/G29)*100</f>
        <v>9.481618162032742</v>
      </c>
    </row>
    <row r="30" spans="1:8" x14ac:dyDescent="0.2">
      <c r="A30">
        <f t="shared" si="1"/>
        <v>1997</v>
      </c>
      <c r="B30" s="19">
        <f>VLOOKUP(A30,SNAP!$A$7:$B$53,2,0)</f>
        <v>22858.136500000001</v>
      </c>
      <c r="C30">
        <f>VLOOKUP(A30,Presidents!$A$2:$G$48,6,0)</f>
        <v>0</v>
      </c>
      <c r="D30">
        <f>VLOOKUP(A30,Presidents!$A$2:$G$48,7,0)</f>
        <v>12</v>
      </c>
      <c r="E30">
        <f>VLOOKUP(A30,'BLS Data Series'!$A$13:$B$59,2,0)</f>
        <v>4.9000000000000004</v>
      </c>
      <c r="F30" t="str">
        <f t="shared" si="0"/>
        <v>Democrat</v>
      </c>
      <c r="G30" s="19">
        <v>272650000</v>
      </c>
      <c r="H30" s="40">
        <f>((B30*1000)/G30)*100</f>
        <v>8.3836920960938937</v>
      </c>
    </row>
    <row r="31" spans="1:8" x14ac:dyDescent="0.2">
      <c r="A31">
        <f t="shared" si="1"/>
        <v>1998</v>
      </c>
      <c r="B31" s="19">
        <f>VLOOKUP(A31,SNAP!$A$7:$B$53,2,0)</f>
        <v>19790.984499999999</v>
      </c>
      <c r="C31">
        <f>VLOOKUP(A31,Presidents!$A$2:$G$48,6,0)</f>
        <v>0</v>
      </c>
      <c r="D31">
        <f>VLOOKUP(A31,Presidents!$A$2:$G$48,7,0)</f>
        <v>12</v>
      </c>
      <c r="E31">
        <f>VLOOKUP(A31,'BLS Data Series'!$A$13:$B$59,2,0)</f>
        <v>4.5</v>
      </c>
      <c r="F31" t="str">
        <f t="shared" si="0"/>
        <v>Democrat</v>
      </c>
      <c r="G31" s="19">
        <v>275850000</v>
      </c>
      <c r="H31" s="40">
        <f>((B31*1000)/G31)*100</f>
        <v>7.1745457676273343</v>
      </c>
    </row>
    <row r="32" spans="1:8" x14ac:dyDescent="0.2">
      <c r="A32">
        <f t="shared" si="1"/>
        <v>1999</v>
      </c>
      <c r="B32" s="19">
        <f>VLOOKUP(A32,SNAP!$A$7:$B$53,2,0)</f>
        <v>18182.537916700003</v>
      </c>
      <c r="C32">
        <f>VLOOKUP(A32,Presidents!$A$2:$G$48,6,0)</f>
        <v>0</v>
      </c>
      <c r="D32">
        <f>VLOOKUP(A32,Presidents!$A$2:$G$48,7,0)</f>
        <v>12</v>
      </c>
      <c r="E32">
        <f>VLOOKUP(A32,'BLS Data Series'!$A$13:$B$59,2,0)</f>
        <v>4.2</v>
      </c>
      <c r="F32" t="str">
        <f t="shared" si="0"/>
        <v>Democrat</v>
      </c>
      <c r="G32" s="19">
        <v>279040000</v>
      </c>
      <c r="H32" s="40">
        <f>((B32*1000)/G32)*100</f>
        <v>6.5161044712944385</v>
      </c>
    </row>
    <row r="33" spans="1:8" x14ac:dyDescent="0.2">
      <c r="A33">
        <f t="shared" si="1"/>
        <v>2000</v>
      </c>
      <c r="B33" s="19">
        <f>VLOOKUP(A33,SNAP!$A$7:$B$53,2,0)</f>
        <v>17194.334333299998</v>
      </c>
      <c r="C33">
        <f>VLOOKUP(A33,Presidents!$A$2:$G$48,6,0)</f>
        <v>0</v>
      </c>
      <c r="D33">
        <f>VLOOKUP(A33,Presidents!$A$2:$G$48,7,0)</f>
        <v>12</v>
      </c>
      <c r="E33">
        <f>VLOOKUP(A33,'BLS Data Series'!$A$13:$B$59,2,0)</f>
        <v>4</v>
      </c>
      <c r="F33" t="str">
        <f t="shared" si="0"/>
        <v>Democrat</v>
      </c>
      <c r="G33" s="19">
        <v>282160000</v>
      </c>
      <c r="H33" s="40">
        <f>((B33*1000)/G33)*100</f>
        <v>6.093824189573291</v>
      </c>
    </row>
    <row r="34" spans="1:8" x14ac:dyDescent="0.2">
      <c r="A34">
        <f t="shared" si="1"/>
        <v>2001</v>
      </c>
      <c r="B34" s="19">
        <f>VLOOKUP(A34,SNAP!$A$7:$B$53,2,0)</f>
        <v>17318.4580833</v>
      </c>
      <c r="C34">
        <f>VLOOKUP(A34,Presidents!$A$2:$G$48,6,0)</f>
        <v>12</v>
      </c>
      <c r="D34">
        <f>VLOOKUP(A34,Presidents!$A$2:$G$48,7,0)</f>
        <v>0</v>
      </c>
      <c r="E34">
        <f>VLOOKUP(A34,'BLS Data Series'!$A$13:$B$59,2,0)</f>
        <v>4.7</v>
      </c>
      <c r="F34" t="str">
        <f t="shared" si="0"/>
        <v>Republican</v>
      </c>
      <c r="G34" s="19">
        <v>284970000</v>
      </c>
      <c r="H34" s="40">
        <f>((B34*1000)/G34)*100</f>
        <v>6.0772916739656795</v>
      </c>
    </row>
    <row r="35" spans="1:8" x14ac:dyDescent="0.2">
      <c r="A35">
        <f t="shared" si="1"/>
        <v>2002</v>
      </c>
      <c r="B35" s="19">
        <f>VLOOKUP(A35,SNAP!$A$7:$B$53,2,0)</f>
        <v>19095.6366667</v>
      </c>
      <c r="C35">
        <f>VLOOKUP(A35,Presidents!$A$2:$G$48,6,0)</f>
        <v>12</v>
      </c>
      <c r="D35">
        <f>VLOOKUP(A35,Presidents!$A$2:$G$48,7,0)</f>
        <v>0</v>
      </c>
      <c r="E35">
        <f>VLOOKUP(A35,'BLS Data Series'!$A$13:$B$59,2,0)</f>
        <v>5.8</v>
      </c>
      <c r="F35" t="str">
        <f t="shared" si="0"/>
        <v>Republican</v>
      </c>
      <c r="G35" s="19">
        <v>287630000</v>
      </c>
      <c r="H35" s="40">
        <f>((B35*1000)/G35)*100</f>
        <v>6.6389586158258878</v>
      </c>
    </row>
    <row r="36" spans="1:8" x14ac:dyDescent="0.2">
      <c r="A36">
        <f t="shared" si="1"/>
        <v>2003</v>
      </c>
      <c r="B36" s="19">
        <f>VLOOKUP(A36,SNAP!$A$7:$B$53,2,0)</f>
        <v>21249.625833299997</v>
      </c>
      <c r="C36">
        <f>VLOOKUP(A36,Presidents!$A$2:$G$48,6,0)</f>
        <v>12</v>
      </c>
      <c r="D36">
        <f>VLOOKUP(A36,Presidents!$A$2:$G$48,7,0)</f>
        <v>0</v>
      </c>
      <c r="E36">
        <f>VLOOKUP(A36,'BLS Data Series'!$A$13:$B$59,2,0)</f>
        <v>6</v>
      </c>
      <c r="F36" t="str">
        <f t="shared" si="0"/>
        <v>Republican</v>
      </c>
      <c r="G36" s="19">
        <v>290110000</v>
      </c>
      <c r="H36" s="40">
        <f>((B36*1000)/G36)*100</f>
        <v>7.324678857433387</v>
      </c>
    </row>
    <row r="37" spans="1:8" x14ac:dyDescent="0.2">
      <c r="A37">
        <f t="shared" si="1"/>
        <v>2004</v>
      </c>
      <c r="B37" s="19">
        <f>VLOOKUP(A37,SNAP!$A$7:$B$53,2,0)</f>
        <v>23810.741999999998</v>
      </c>
      <c r="C37">
        <f>VLOOKUP(A37,Presidents!$A$2:$G$48,6,0)</f>
        <v>12</v>
      </c>
      <c r="D37">
        <f>VLOOKUP(A37,Presidents!$A$2:$G$48,7,0)</f>
        <v>0</v>
      </c>
      <c r="E37">
        <f>VLOOKUP(A37,'BLS Data Series'!$A$13:$B$59,2,0)</f>
        <v>5.5</v>
      </c>
      <c r="F37" t="str">
        <f t="shared" si="0"/>
        <v>Republican</v>
      </c>
      <c r="G37" s="19">
        <v>292810000</v>
      </c>
      <c r="H37" s="40">
        <f>((B37*1000)/G37)*100</f>
        <v>8.1318062907687576</v>
      </c>
    </row>
    <row r="38" spans="1:8" x14ac:dyDescent="0.2">
      <c r="A38">
        <f t="shared" si="1"/>
        <v>2005</v>
      </c>
      <c r="B38" s="19">
        <f>VLOOKUP(A38,SNAP!$A$7:$B$53,2,0)</f>
        <v>25628.4560833</v>
      </c>
      <c r="C38">
        <f>VLOOKUP(A38,Presidents!$A$2:$G$48,6,0)</f>
        <v>12</v>
      </c>
      <c r="D38">
        <f>VLOOKUP(A38,Presidents!$A$2:$G$48,7,0)</f>
        <v>0</v>
      </c>
      <c r="E38">
        <f>VLOOKUP(A38,'BLS Data Series'!$A$13:$B$59,2,0)</f>
        <v>5.0999999999999996</v>
      </c>
      <c r="F38" t="str">
        <f t="shared" si="0"/>
        <v>Republican</v>
      </c>
      <c r="G38" s="19">
        <v>295520000</v>
      </c>
      <c r="H38" s="40">
        <f>((B38*1000)/G38)*100</f>
        <v>8.6723254207160245</v>
      </c>
    </row>
    <row r="39" spans="1:8" x14ac:dyDescent="0.2">
      <c r="A39">
        <f>A38+1</f>
        <v>2006</v>
      </c>
      <c r="B39" s="19">
        <f>VLOOKUP(A39,SNAP!$A$7:$B$53,2,0)</f>
        <v>26548.833166700002</v>
      </c>
      <c r="C39">
        <f>VLOOKUP(A39,Presidents!$A$2:$G$48,6,0)</f>
        <v>12</v>
      </c>
      <c r="D39">
        <f>VLOOKUP(A39,Presidents!$A$2:$G$48,7,0)</f>
        <v>0</v>
      </c>
      <c r="E39">
        <f>VLOOKUP(A39,'BLS Data Series'!$A$13:$B$59,2,0)</f>
        <v>4.5999999999999996</v>
      </c>
      <c r="F39" t="str">
        <f t="shared" si="0"/>
        <v>Republican</v>
      </c>
      <c r="G39" s="19">
        <v>298380000</v>
      </c>
      <c r="H39" s="40">
        <f>((B39*1000)/G39)*100</f>
        <v>8.8976584109859918</v>
      </c>
    </row>
    <row r="40" spans="1:8" x14ac:dyDescent="0.2">
      <c r="A40">
        <f t="shared" si="1"/>
        <v>2007</v>
      </c>
      <c r="B40" s="19">
        <f>VLOOKUP(A40,SNAP!$A$7:$B$53,2,0)</f>
        <v>26316.044583299998</v>
      </c>
      <c r="C40">
        <f>VLOOKUP(A40,Presidents!$A$2:$G$48,6,0)</f>
        <v>12</v>
      </c>
      <c r="D40">
        <f>VLOOKUP(A40,Presidents!$A$2:$G$48,7,0)</f>
        <v>0</v>
      </c>
      <c r="E40">
        <f>VLOOKUP(A40,'BLS Data Series'!$A$13:$B$59,2,0)</f>
        <v>4.5999999999999996</v>
      </c>
      <c r="F40" t="str">
        <f t="shared" si="0"/>
        <v>Republican</v>
      </c>
      <c r="G40" s="19">
        <v>301230000</v>
      </c>
      <c r="H40" s="40">
        <f>((B40*1000)/G40)*100</f>
        <v>8.7361964556319087</v>
      </c>
    </row>
    <row r="41" spans="1:8" x14ac:dyDescent="0.2">
      <c r="A41">
        <f t="shared" si="1"/>
        <v>2008</v>
      </c>
      <c r="B41" s="19">
        <f>VLOOKUP(A41,SNAP!$A$7:$B$53,2,0)</f>
        <v>28222.630249999998</v>
      </c>
      <c r="C41">
        <f>VLOOKUP(A41,Presidents!$A$2:$G$48,6,0)</f>
        <v>0</v>
      </c>
      <c r="D41">
        <f>VLOOKUP(A41,Presidents!$A$2:$G$48,7,0)</f>
        <v>12</v>
      </c>
      <c r="E41">
        <f>VLOOKUP(A41,'BLS Data Series'!$A$13:$B$59,2,0)</f>
        <v>5.8</v>
      </c>
      <c r="F41" t="str">
        <f t="shared" si="0"/>
        <v>Democrat</v>
      </c>
      <c r="G41" s="19">
        <v>304090000</v>
      </c>
      <c r="H41" s="40">
        <f>((B41*1000)/G41)*100</f>
        <v>9.2810122825479304</v>
      </c>
    </row>
    <row r="42" spans="1:8" x14ac:dyDescent="0.2">
      <c r="A42">
        <f t="shared" si="1"/>
        <v>2009</v>
      </c>
      <c r="B42" s="19">
        <f>VLOOKUP(A42,SNAP!$A$7:$B$53,2,0)</f>
        <v>33489.974499999997</v>
      </c>
      <c r="C42">
        <f>VLOOKUP(A42,Presidents!$A$2:$G$48,6,0)</f>
        <v>0</v>
      </c>
      <c r="D42">
        <f>VLOOKUP(A42,Presidents!$A$2:$G$48,7,0)</f>
        <v>12</v>
      </c>
      <c r="E42">
        <f>VLOOKUP(A42,'BLS Data Series'!$A$13:$B$59,2,0)</f>
        <v>9.3000000000000007</v>
      </c>
      <c r="F42" t="str">
        <f t="shared" si="0"/>
        <v>Democrat</v>
      </c>
      <c r="G42" s="19">
        <v>306770000</v>
      </c>
      <c r="H42" s="40">
        <f>((B42*1000)/G42)*100</f>
        <v>10.916965316034814</v>
      </c>
    </row>
    <row r="43" spans="1:8" x14ac:dyDescent="0.2">
      <c r="A43">
        <f t="shared" si="1"/>
        <v>2010</v>
      </c>
      <c r="B43" s="19">
        <f>VLOOKUP(A43,SNAP!$A$7:$B$53,2,0)</f>
        <v>40301.877999999997</v>
      </c>
      <c r="C43">
        <f>VLOOKUP(A43,Presidents!$A$2:$G$48,6,0)</f>
        <v>0</v>
      </c>
      <c r="D43">
        <f>VLOOKUP(A43,Presidents!$A$2:$G$48,7,0)</f>
        <v>12</v>
      </c>
      <c r="E43">
        <f>VLOOKUP(A43,'BLS Data Series'!$A$13:$B$59,2,0)</f>
        <v>9.6</v>
      </c>
      <c r="F43" t="str">
        <f t="shared" si="0"/>
        <v>Democrat</v>
      </c>
      <c r="G43" s="19">
        <v>308110000</v>
      </c>
      <c r="H43" s="40">
        <f>((B43*1000)/G43)*100</f>
        <v>13.080353769757554</v>
      </c>
    </row>
    <row r="44" spans="1:8" x14ac:dyDescent="0.2">
      <c r="A44">
        <f t="shared" si="1"/>
        <v>2011</v>
      </c>
      <c r="B44" s="19">
        <f>VLOOKUP(A44,SNAP!$A$7:$B$53,2,0)</f>
        <v>44708.726083300004</v>
      </c>
      <c r="C44">
        <f>VLOOKUP(A44,Presidents!$A$2:$G$48,6,0)</f>
        <v>0</v>
      </c>
      <c r="D44">
        <f>VLOOKUP(A44,Presidents!$A$2:$G$48,7,0)</f>
        <v>12</v>
      </c>
      <c r="E44">
        <f>VLOOKUP(A44,'BLS Data Series'!$A$13:$B$59,2,0)</f>
        <v>8.9</v>
      </c>
      <c r="F44" t="str">
        <f t="shared" si="0"/>
        <v>Democrat</v>
      </c>
      <c r="G44" s="19">
        <v>310500000</v>
      </c>
      <c r="H44" s="40">
        <f>((B44*1000)/G44)*100</f>
        <v>14.398945598486312</v>
      </c>
    </row>
    <row r="45" spans="1:8" x14ac:dyDescent="0.2">
      <c r="A45">
        <f t="shared" si="1"/>
        <v>2012</v>
      </c>
      <c r="B45" s="19">
        <f>VLOOKUP(A45,SNAP!$A$7:$B$53,2,0)</f>
        <v>46609.071499999998</v>
      </c>
      <c r="C45">
        <f>VLOOKUP(A45,Presidents!$A$2:$G$48,6,0)</f>
        <v>0</v>
      </c>
      <c r="D45">
        <f>VLOOKUP(A45,Presidents!$A$2:$G$48,7,0)</f>
        <v>12</v>
      </c>
      <c r="E45">
        <f>VLOOKUP(A45,'BLS Data Series'!$A$13:$B$59,2,0)</f>
        <v>8.1</v>
      </c>
      <c r="F45" t="str">
        <f t="shared" si="0"/>
        <v>Democrat</v>
      </c>
      <c r="G45" s="19">
        <v>312860000</v>
      </c>
      <c r="H45" s="40">
        <f>((B45*1000)/G45)*100</f>
        <v>14.89774068273349</v>
      </c>
    </row>
    <row r="46" spans="1:8" x14ac:dyDescent="0.2">
      <c r="A46">
        <f t="shared" si="1"/>
        <v>2013</v>
      </c>
      <c r="B46" s="19">
        <f>VLOOKUP(A46,SNAP!$A$7:$B$53,2,0)</f>
        <v>47636.0898333</v>
      </c>
      <c r="C46">
        <f>VLOOKUP(A46,Presidents!$A$2:$G$48,6,0)</f>
        <v>0</v>
      </c>
      <c r="D46">
        <f>VLOOKUP(A46,Presidents!$A$2:$G$48,7,0)</f>
        <v>12</v>
      </c>
      <c r="E46">
        <f>VLOOKUP(A46,'BLS Data Series'!$A$13:$B$59,2,0)</f>
        <v>7.4</v>
      </c>
      <c r="F46" t="str">
        <f t="shared" si="0"/>
        <v>Democrat</v>
      </c>
      <c r="G46" s="19">
        <v>315180000</v>
      </c>
      <c r="H46" s="40">
        <f>((B46*1000)/G46)*100</f>
        <v>15.113931668665526</v>
      </c>
    </row>
    <row r="47" spans="1:8" x14ac:dyDescent="0.2">
      <c r="A47">
        <f t="shared" si="1"/>
        <v>2014</v>
      </c>
      <c r="B47" s="19">
        <f>VLOOKUP(A47,SNAP!$A$7:$B$53,2,0)</f>
        <v>46663.616166699998</v>
      </c>
      <c r="C47">
        <f>VLOOKUP(A47,Presidents!$A$2:$G$48,6,0)</f>
        <v>0</v>
      </c>
      <c r="D47">
        <f>VLOOKUP(A47,Presidents!$A$2:$G$48,7,0)</f>
        <v>12</v>
      </c>
      <c r="E47">
        <f>VLOOKUP(A47,'BLS Data Series'!$A$13:$B$59,2,0)</f>
        <v>6.2</v>
      </c>
      <c r="F47" t="str">
        <f t="shared" si="0"/>
        <v>Democrat</v>
      </c>
      <c r="G47" s="19">
        <v>317680000</v>
      </c>
      <c r="H47" s="40">
        <f>((B47*1000)/G47)*100</f>
        <v>14.688874391431629</v>
      </c>
    </row>
    <row r="48" spans="1:8" x14ac:dyDescent="0.2">
      <c r="A48">
        <f>A47+1</f>
        <v>2015</v>
      </c>
      <c r="B48" s="19">
        <f>VLOOKUP(A48,SNAP!$A$7:$B$53,2,0)</f>
        <v>45766.6716667</v>
      </c>
      <c r="C48">
        <f>VLOOKUP(A48,Presidents!$A$2:$G$48,6,0)</f>
        <v>0</v>
      </c>
      <c r="D48">
        <f>VLOOKUP(A48,Presidents!$A$2:$G$48,7,0)</f>
        <v>12</v>
      </c>
      <c r="E48">
        <f>VLOOKUP(A48,'BLS Data Series'!$A$13:$B$59,2,0)</f>
        <v>5.3</v>
      </c>
      <c r="F48" t="str">
        <f t="shared" si="0"/>
        <v>Democrat</v>
      </c>
      <c r="G48" s="19">
        <v>320220000</v>
      </c>
      <c r="H48" s="40">
        <f>((B48*1000)/G48)*100</f>
        <v>14.292258967803384</v>
      </c>
    </row>
    <row r="49" spans="7:7" x14ac:dyDescent="0.2">
      <c r="G49" s="19"/>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BLS Data Series</vt:lpstr>
      <vt:lpstr>SNAP</vt:lpstr>
      <vt:lpstr>Presidents</vt:lpstr>
      <vt:lpstr>DATA</vt:lpstr>
    </vt:vector>
  </TitlesOfParts>
  <Company>FNS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Nichols, Nadine - FNS</dc:creator>
  <cp:lastModifiedBy>Microsoft Office User</cp:lastModifiedBy>
  <dcterms:created xsi:type="dcterms:W3CDTF">2016-05-04T12:29:32Z</dcterms:created>
  <dcterms:modified xsi:type="dcterms:W3CDTF">2016-11-01T20:23:42Z</dcterms:modified>
</cp:coreProperties>
</file>