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875" windowHeight="7455" activeTab="1"/>
  </bookViews>
  <sheets>
    <sheet name="example" sheetId="1" r:id="rId1"/>
    <sheet name="data" sheetId="2" r:id="rId2"/>
  </sheets>
  <calcPr calcId="145621"/>
</workbook>
</file>

<file path=xl/calcChain.xml><?xml version="1.0" encoding="utf-8"?>
<calcChain xmlns="http://schemas.openxmlformats.org/spreadsheetml/2006/main">
  <c r="K9" i="1" l="1"/>
  <c r="J6" i="2"/>
  <c r="J5" i="2"/>
  <c r="J4" i="2"/>
  <c r="J3" i="2"/>
  <c r="J2" i="2"/>
  <c r="U15" i="1"/>
  <c r="W11" i="1"/>
  <c r="O11" i="1"/>
  <c r="O9" i="1"/>
  <c r="K11" i="1"/>
  <c r="J8" i="1"/>
  <c r="J13" i="1"/>
  <c r="C13" i="1"/>
  <c r="D13" i="1"/>
  <c r="E13" i="1"/>
  <c r="F13" i="1"/>
  <c r="G13" i="1"/>
  <c r="H13" i="1"/>
  <c r="B13" i="1"/>
  <c r="C8" i="1"/>
  <c r="D8" i="1"/>
  <c r="E8" i="1"/>
  <c r="F8" i="1"/>
  <c r="G8" i="1"/>
  <c r="H8" i="1"/>
  <c r="B8" i="1"/>
  <c r="I15" i="1"/>
  <c r="K15" i="1" s="1"/>
  <c r="I14" i="1"/>
  <c r="K14" i="1" s="1"/>
  <c r="I11" i="1"/>
  <c r="U11" i="1" s="1"/>
  <c r="I10" i="1"/>
  <c r="K10" i="1" s="1"/>
  <c r="I9" i="1"/>
  <c r="S9" i="1" l="1"/>
  <c r="M15" i="1"/>
  <c r="U9" i="1"/>
  <c r="Q14" i="1"/>
  <c r="O15" i="1"/>
  <c r="Y14" i="1"/>
  <c r="W15" i="1"/>
  <c r="M9" i="1"/>
  <c r="W9" i="1"/>
  <c r="S14" i="1"/>
  <c r="S15" i="1"/>
  <c r="M10" i="1"/>
  <c r="O10" i="1"/>
  <c r="Y11" i="1"/>
  <c r="U10" i="1"/>
  <c r="W10" i="1"/>
  <c r="Q11" i="1"/>
  <c r="R11" i="1" s="1"/>
  <c r="Q10" i="1"/>
  <c r="Y10" i="1"/>
  <c r="S11" i="1"/>
  <c r="M14" i="1"/>
  <c r="N14" i="1" s="1"/>
  <c r="U14" i="1"/>
  <c r="Q9" i="1"/>
  <c r="Y9" i="1"/>
  <c r="S10" i="1"/>
  <c r="T10" i="1" s="1"/>
  <c r="M11" i="1"/>
  <c r="O14" i="1"/>
  <c r="W14" i="1"/>
  <c r="Q15" i="1"/>
  <c r="R15" i="1" s="1"/>
  <c r="Y15" i="1"/>
  <c r="J6" i="1"/>
  <c r="I8" i="1"/>
  <c r="P15" i="1" l="1"/>
  <c r="V15" i="1"/>
  <c r="N10" i="1"/>
  <c r="P10" i="1"/>
  <c r="T9" i="1"/>
  <c r="Z9" i="1"/>
  <c r="T11" i="1"/>
  <c r="X10" i="1"/>
  <c r="N9" i="1"/>
  <c r="R14" i="1"/>
  <c r="P11" i="1"/>
  <c r="P14" i="1"/>
  <c r="R9" i="1"/>
  <c r="Z10" i="1"/>
  <c r="V10" i="1"/>
  <c r="T15" i="1"/>
  <c r="V9" i="1"/>
  <c r="P9" i="1"/>
  <c r="Z15" i="1"/>
  <c r="N11" i="1"/>
  <c r="V14" i="1"/>
  <c r="R10" i="1"/>
  <c r="Z11" i="1"/>
  <c r="T14" i="1"/>
  <c r="Z14" i="1"/>
  <c r="N15" i="1"/>
  <c r="V11" i="1"/>
  <c r="X14" i="1"/>
  <c r="AB11" i="1"/>
  <c r="AC11" i="1" s="1"/>
  <c r="AB14" i="1"/>
  <c r="AC14" i="1" s="1"/>
  <c r="X15" i="1"/>
  <c r="X9" i="1"/>
  <c r="AB10" i="1"/>
  <c r="AC10" i="1" s="1"/>
  <c r="AB15" i="1"/>
  <c r="AC15" i="1" s="1"/>
  <c r="AB9" i="1"/>
  <c r="AC9" i="1" s="1"/>
  <c r="X11" i="1"/>
  <c r="K8" i="1"/>
  <c r="W8" i="1"/>
  <c r="O8" i="1"/>
  <c r="M8" i="1"/>
  <c r="S8" i="1"/>
  <c r="T8" i="1" s="1"/>
  <c r="Q8" i="1"/>
  <c r="U8" i="1"/>
  <c r="Y8" i="1"/>
  <c r="I13" i="1"/>
  <c r="D6" i="1"/>
  <c r="C6" i="1"/>
  <c r="B6" i="1"/>
  <c r="Z8" i="1" l="1"/>
  <c r="N8" i="1"/>
  <c r="V8" i="1"/>
  <c r="P8" i="1"/>
  <c r="R8" i="1"/>
  <c r="K13" i="1"/>
  <c r="Y13" i="1"/>
  <c r="Q13" i="1"/>
  <c r="U13" i="1"/>
  <c r="M13" i="1"/>
  <c r="S13" i="1"/>
  <c r="W13" i="1"/>
  <c r="O13" i="1"/>
  <c r="P13" i="1" s="1"/>
  <c r="AB8" i="1"/>
  <c r="AC8" i="1" s="1"/>
  <c r="X8" i="1"/>
  <c r="F6" i="1"/>
  <c r="E6" i="1"/>
  <c r="G6" i="1"/>
  <c r="H6" i="1"/>
  <c r="V13" i="1" l="1"/>
  <c r="R13" i="1"/>
  <c r="T13" i="1"/>
  <c r="Z13" i="1"/>
  <c r="N13" i="1"/>
  <c r="AB13" i="1"/>
  <c r="AC13" i="1" s="1"/>
  <c r="X13" i="1"/>
  <c r="I6" i="1"/>
  <c r="W6" i="1" s="1"/>
  <c r="S6" i="1" l="1"/>
  <c r="U6" i="1"/>
  <c r="Q6" i="1"/>
  <c r="O6" i="1"/>
  <c r="Y6" i="1"/>
  <c r="Z6" i="1" s="1"/>
  <c r="K6" i="1"/>
  <c r="M6" i="1"/>
  <c r="T6" i="1" l="1"/>
  <c r="P6" i="1"/>
  <c r="N6" i="1"/>
  <c r="R6" i="1"/>
  <c r="V6" i="1"/>
  <c r="X6" i="1"/>
  <c r="AB6" i="1"/>
  <c r="AC6" i="1" s="1"/>
</calcChain>
</file>

<file path=xl/sharedStrings.xml><?xml version="1.0" encoding="utf-8"?>
<sst xmlns="http://schemas.openxmlformats.org/spreadsheetml/2006/main" count="50" uniqueCount="33">
  <si>
    <t>NETWORK</t>
  </si>
  <si>
    <t>Region A</t>
  </si>
  <si>
    <t>Region B</t>
  </si>
  <si>
    <t>0 - 50</t>
  </si>
  <si>
    <t>51 - 100</t>
  </si>
  <si>
    <t>101 - 150</t>
  </si>
  <si>
    <t>151 - 200</t>
  </si>
  <si>
    <t>201 - 250</t>
  </si>
  <si>
    <t>251 - 300</t>
  </si>
  <si>
    <t>301+</t>
  </si>
  <si>
    <t>Total Miles</t>
  </si>
  <si>
    <t>Total Locations</t>
  </si>
  <si>
    <t>Avg</t>
  </si>
  <si>
    <t>w/i 150</t>
  </si>
  <si>
    <t>&gt; 150</t>
  </si>
  <si>
    <t>% within 150 miles</t>
  </si>
  <si>
    <t>DC 1</t>
  </si>
  <si>
    <t>DC 2</t>
  </si>
  <si>
    <t>DC 3</t>
  </si>
  <si>
    <t>DC 4</t>
  </si>
  <si>
    <t>DC 5</t>
  </si>
  <si>
    <t>Miles from Distribution Center</t>
  </si>
  <si>
    <t>locs_0_to_50</t>
  </si>
  <si>
    <t>locs_51_to_100</t>
  </si>
  <si>
    <t>locs_101_150</t>
  </si>
  <si>
    <t>locs_151_to_200</t>
  </si>
  <si>
    <t>locs_201_to_250</t>
  </si>
  <si>
    <t>locs_251_to_300</t>
  </si>
  <si>
    <t>locs_gt_300</t>
  </si>
  <si>
    <t>loc_cnt</t>
  </si>
  <si>
    <t>miles_tot</t>
  </si>
  <si>
    <t>dc_nm</t>
  </si>
  <si>
    <t>rgn_nm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</si>
</sst>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0" fillId="2" borderId="0" xfId="0" applyFill="1"/>
    <xf numFmtId="0" fontId="0" fillId="3" borderId="0" xfId="0" applyFill="1"/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Continuous" wrapText="1"/>
    </xf>
    <xf numFmtId="0" fontId="2" fillId="3" borderId="0" xfId="0" applyFont="1" applyFill="1" applyAlignment="1">
      <alignment vertical="center"/>
    </xf>
    <xf numFmtId="3" fontId="2" fillId="3" borderId="0" xfId="0" applyNumberFormat="1" applyFont="1" applyFill="1" applyAlignment="1">
      <alignment vertical="center"/>
    </xf>
    <xf numFmtId="9" fontId="2" fillId="3" borderId="0" xfId="1" applyFont="1" applyFill="1" applyAlignment="1">
      <alignment vertical="center"/>
    </xf>
    <xf numFmtId="0" fontId="0" fillId="3" borderId="0" xfId="0" applyFill="1" applyAlignment="1">
      <alignment vertical="center"/>
    </xf>
    <xf numFmtId="3" fontId="0" fillId="3" borderId="0" xfId="0" applyNumberFormat="1" applyFill="1" applyAlignment="1">
      <alignment vertical="center"/>
    </xf>
    <xf numFmtId="9" fontId="0" fillId="3" borderId="0" xfId="1" applyFont="1" applyFill="1" applyAlignment="1">
      <alignment vertical="center"/>
    </xf>
    <xf numFmtId="0" fontId="0" fillId="3" borderId="0" xfId="0" applyFill="1" applyAlignment="1">
      <alignment horizontal="left" vertical="center" indent="2"/>
    </xf>
    <xf numFmtId="0" fontId="2" fillId="3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9" fontId="2" fillId="3" borderId="1" xfId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0" xfId="0" applyFill="1" applyAlignment="1">
      <alignment horizontal="left" vertical="center" indent="2"/>
    </xf>
    <xf numFmtId="0" fontId="0" fillId="4" borderId="0" xfId="0" applyFill="1" applyAlignment="1">
      <alignment vertical="center"/>
    </xf>
    <xf numFmtId="3" fontId="0" fillId="4" borderId="0" xfId="0" applyNumberFormat="1" applyFill="1" applyAlignment="1">
      <alignment vertical="center"/>
    </xf>
    <xf numFmtId="9" fontId="0" fillId="4" borderId="0" xfId="1" applyFont="1" applyFill="1" applyAlignment="1">
      <alignment vertical="center"/>
    </xf>
    <xf numFmtId="0" fontId="3" fillId="3" borderId="0" xfId="0" applyFont="1" applyFill="1" applyAlignment="1">
      <alignment horizontal="centerContinuous" vertical="center"/>
    </xf>
    <xf numFmtId="0" fontId="4" fillId="3" borderId="0" xfId="0" applyFont="1" applyFill="1" applyAlignment="1">
      <alignment horizontal="center" wrapText="1"/>
    </xf>
    <xf numFmtId="9" fontId="2" fillId="3" borderId="0" xfId="1" applyFont="1" applyFill="1" applyAlignment="1">
      <alignment horizontal="left" vertical="center"/>
    </xf>
    <xf numFmtId="9" fontId="0" fillId="3" borderId="0" xfId="1" applyFont="1" applyFill="1" applyAlignment="1">
      <alignment horizontal="left" vertical="center"/>
    </xf>
    <xf numFmtId="9" fontId="2" fillId="3" borderId="1" xfId="1" applyFont="1" applyFill="1" applyBorder="1" applyAlignment="1">
      <alignment horizontal="left" vertical="center"/>
    </xf>
    <xf numFmtId="9" fontId="2" fillId="4" borderId="0" xfId="1" applyFont="1" applyFill="1" applyAlignment="1">
      <alignment horizontal="left" vertical="center"/>
    </xf>
    <xf numFmtId="0" fontId="2" fillId="3" borderId="0" xfId="0" applyFont="1" applyFill="1" applyAlignment="1">
      <alignment horizontal="right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5" borderId="2" xfId="0" applyFont="1" applyFill="1" applyBorder="1" applyAlignment="1">
      <alignment horizontal="center" wrapText="1"/>
    </xf>
    <xf numFmtId="0" fontId="0" fillId="5" borderId="2" xfId="0" applyFont="1" applyFill="1" applyBorder="1"/>
  </cellXfs>
  <cellStyles count="2">
    <cellStyle name="Normal" xfId="0" builtinId="0"/>
    <cellStyle name="Percent" xfId="1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theme="1" tint="0.499984740745262"/>
        </bottom>
      </border>
    </dxf>
    <dxf>
      <border outline="0">
        <top style="thin">
          <color theme="1" tint="0.499984740745262"/>
        </top>
      </border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</dxfs>
  <tableStyles count="0" defaultTableStyle="TableStyleMedium2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chemeClr val="accent6"/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val>
            <c:numRef>
              <c:f>example!$AB$6</c:f>
              <c:numCache>
                <c:formatCode>0%</c:formatCode>
                <c:ptCount val="1"/>
                <c:pt idx="0">
                  <c:v>0.45802650957290131</c:v>
                </c:pt>
              </c:numCache>
            </c:numRef>
          </c:val>
        </c:ser>
        <c:ser>
          <c:idx val="1"/>
          <c:order val="1"/>
          <c:spPr>
            <a:noFill/>
            <a:ln w="6350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val>
            <c:numRef>
              <c:f>example!$AC$6</c:f>
              <c:numCache>
                <c:formatCode>0%</c:formatCode>
                <c:ptCount val="1"/>
                <c:pt idx="0">
                  <c:v>0.54197349042709875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82162176"/>
        <c:axId val="182163712"/>
      </c:barChart>
      <c:scatterChart>
        <c:scatterStyle val="lineMarker"/>
        <c:varyColors val="0"/>
        <c:ser>
          <c:idx val="2"/>
          <c:order val="2"/>
          <c:tx>
            <c:v>Avg</c:v>
          </c:tx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xVal>
            <c:numRef>
              <c:f>(example!$AB$6,example!$AB$6)</c:f>
              <c:numCache>
                <c:formatCode>0%</c:formatCode>
                <c:ptCount val="2"/>
                <c:pt idx="0">
                  <c:v>0.45802650957290131</c:v>
                </c:pt>
                <c:pt idx="1">
                  <c:v>0.45802650957290131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100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171136"/>
        <c:axId val="182169600"/>
      </c:scatterChart>
      <c:catAx>
        <c:axId val="182162176"/>
        <c:scaling>
          <c:orientation val="minMax"/>
        </c:scaling>
        <c:delete val="1"/>
        <c:axPos val="l"/>
        <c:majorTickMark val="out"/>
        <c:minorTickMark val="none"/>
        <c:tickLblPos val="nextTo"/>
        <c:crossAx val="182163712"/>
        <c:crosses val="autoZero"/>
        <c:auto val="1"/>
        <c:lblAlgn val="ctr"/>
        <c:lblOffset val="100"/>
        <c:noMultiLvlLbl val="0"/>
      </c:catAx>
      <c:valAx>
        <c:axId val="182163712"/>
        <c:scaling>
          <c:orientation val="minMax"/>
          <c:max val="1.05"/>
          <c:min val="-1.0000000000000002E-2"/>
        </c:scaling>
        <c:delete val="1"/>
        <c:axPos val="b"/>
        <c:numFmt formatCode="0%" sourceLinked="1"/>
        <c:majorTickMark val="out"/>
        <c:minorTickMark val="none"/>
        <c:tickLblPos val="nextTo"/>
        <c:crossAx val="182162176"/>
        <c:crosses val="autoZero"/>
        <c:crossBetween val="between"/>
      </c:valAx>
      <c:valAx>
        <c:axId val="182169600"/>
        <c:scaling>
          <c:orientation val="minMax"/>
          <c:max val="10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82171136"/>
        <c:crosses val="max"/>
        <c:crossBetween val="midCat"/>
      </c:valAx>
      <c:valAx>
        <c:axId val="1821711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82169600"/>
        <c:crosses val="autoZero"/>
        <c:crossBetween val="midCat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chemeClr val="accent6"/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val>
            <c:numRef>
              <c:f>example!$AB$9</c:f>
              <c:numCache>
                <c:formatCode>0%</c:formatCode>
                <c:ptCount val="1"/>
                <c:pt idx="0">
                  <c:v>0.609375</c:v>
                </c:pt>
              </c:numCache>
            </c:numRef>
          </c:val>
        </c:ser>
        <c:ser>
          <c:idx val="1"/>
          <c:order val="1"/>
          <c:spPr>
            <a:noFill/>
            <a:ln w="6350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val>
            <c:numRef>
              <c:f>example!$AC$9</c:f>
              <c:numCache>
                <c:formatCode>0%</c:formatCode>
                <c:ptCount val="1"/>
                <c:pt idx="0">
                  <c:v>0.390625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85792000"/>
        <c:axId val="186082816"/>
      </c:barChart>
      <c:scatterChart>
        <c:scatterStyle val="lineMarker"/>
        <c:varyColors val="0"/>
        <c:ser>
          <c:idx val="2"/>
          <c:order val="2"/>
          <c:tx>
            <c:v>Avg</c:v>
          </c:tx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xVal>
            <c:numRef>
              <c:f>(example!$AB$6,example!$AB$6)</c:f>
              <c:numCache>
                <c:formatCode>0%</c:formatCode>
                <c:ptCount val="2"/>
                <c:pt idx="0">
                  <c:v>0.45802650957290131</c:v>
                </c:pt>
                <c:pt idx="1">
                  <c:v>0.45802650957290131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100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818944"/>
        <c:axId val="186084352"/>
      </c:scatterChart>
      <c:catAx>
        <c:axId val="185792000"/>
        <c:scaling>
          <c:orientation val="minMax"/>
        </c:scaling>
        <c:delete val="1"/>
        <c:axPos val="l"/>
        <c:majorTickMark val="out"/>
        <c:minorTickMark val="none"/>
        <c:tickLblPos val="nextTo"/>
        <c:crossAx val="186082816"/>
        <c:crosses val="autoZero"/>
        <c:auto val="1"/>
        <c:lblAlgn val="ctr"/>
        <c:lblOffset val="100"/>
        <c:noMultiLvlLbl val="0"/>
      </c:catAx>
      <c:valAx>
        <c:axId val="186082816"/>
        <c:scaling>
          <c:orientation val="minMax"/>
          <c:max val="1.05"/>
          <c:min val="-1.0000000000000002E-2"/>
        </c:scaling>
        <c:delete val="1"/>
        <c:axPos val="b"/>
        <c:numFmt formatCode="0%" sourceLinked="1"/>
        <c:majorTickMark val="out"/>
        <c:minorTickMark val="none"/>
        <c:tickLblPos val="nextTo"/>
        <c:crossAx val="185792000"/>
        <c:crosses val="autoZero"/>
        <c:crossBetween val="between"/>
      </c:valAx>
      <c:valAx>
        <c:axId val="186084352"/>
        <c:scaling>
          <c:orientation val="minMax"/>
          <c:max val="10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88818944"/>
        <c:crosses val="max"/>
        <c:crossBetween val="midCat"/>
      </c:valAx>
      <c:valAx>
        <c:axId val="18881894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86084352"/>
        <c:crosses val="autoZero"/>
        <c:crossBetween val="midCat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chemeClr val="accent6"/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val>
            <c:numRef>
              <c:f>example!$AB$10</c:f>
              <c:numCache>
                <c:formatCode>0%</c:formatCode>
                <c:ptCount val="1"/>
                <c:pt idx="0">
                  <c:v>0.45685279187817257</c:v>
                </c:pt>
              </c:numCache>
            </c:numRef>
          </c:val>
        </c:ser>
        <c:ser>
          <c:idx val="1"/>
          <c:order val="1"/>
          <c:spPr>
            <a:noFill/>
            <a:ln w="6350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val>
            <c:numRef>
              <c:f>example!$AC$10</c:f>
              <c:numCache>
                <c:formatCode>0%</c:formatCode>
                <c:ptCount val="1"/>
                <c:pt idx="0">
                  <c:v>0.54314720812182737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89012992"/>
        <c:axId val="189187584"/>
      </c:barChart>
      <c:scatterChart>
        <c:scatterStyle val="lineMarker"/>
        <c:varyColors val="0"/>
        <c:ser>
          <c:idx val="2"/>
          <c:order val="2"/>
          <c:tx>
            <c:v>Avg</c:v>
          </c:tx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xVal>
            <c:numRef>
              <c:f>(example!$AB$6,example!$AB$6)</c:f>
              <c:numCache>
                <c:formatCode>0%</c:formatCode>
                <c:ptCount val="2"/>
                <c:pt idx="0">
                  <c:v>0.45802650957290131</c:v>
                </c:pt>
                <c:pt idx="1">
                  <c:v>0.45802650957290131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100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610304"/>
        <c:axId val="189189504"/>
      </c:scatterChart>
      <c:catAx>
        <c:axId val="189012992"/>
        <c:scaling>
          <c:orientation val="minMax"/>
        </c:scaling>
        <c:delete val="1"/>
        <c:axPos val="l"/>
        <c:majorTickMark val="out"/>
        <c:minorTickMark val="none"/>
        <c:tickLblPos val="nextTo"/>
        <c:crossAx val="189187584"/>
        <c:crosses val="autoZero"/>
        <c:auto val="1"/>
        <c:lblAlgn val="ctr"/>
        <c:lblOffset val="100"/>
        <c:noMultiLvlLbl val="0"/>
      </c:catAx>
      <c:valAx>
        <c:axId val="189187584"/>
        <c:scaling>
          <c:orientation val="minMax"/>
          <c:max val="1.05"/>
          <c:min val="-1.0000000000000002E-2"/>
        </c:scaling>
        <c:delete val="1"/>
        <c:axPos val="b"/>
        <c:numFmt formatCode="0%" sourceLinked="1"/>
        <c:majorTickMark val="out"/>
        <c:minorTickMark val="none"/>
        <c:tickLblPos val="nextTo"/>
        <c:crossAx val="189012992"/>
        <c:crosses val="autoZero"/>
        <c:crossBetween val="between"/>
      </c:valAx>
      <c:valAx>
        <c:axId val="189189504"/>
        <c:scaling>
          <c:orientation val="minMax"/>
          <c:max val="10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92610304"/>
        <c:crosses val="max"/>
        <c:crossBetween val="midCat"/>
      </c:valAx>
      <c:valAx>
        <c:axId val="19261030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89189504"/>
        <c:crosses val="autoZero"/>
        <c:crossBetween val="midCat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chemeClr val="accent6"/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val>
            <c:numRef>
              <c:f>example!$AB$11</c:f>
              <c:numCache>
                <c:formatCode>0%</c:formatCode>
                <c:ptCount val="1"/>
                <c:pt idx="0">
                  <c:v>0.66666666666666674</c:v>
                </c:pt>
              </c:numCache>
            </c:numRef>
          </c:val>
        </c:ser>
        <c:ser>
          <c:idx val="1"/>
          <c:order val="1"/>
          <c:spPr>
            <a:noFill/>
            <a:ln w="6350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val>
            <c:numRef>
              <c:f>example!$AC$11</c:f>
              <c:numCache>
                <c:formatCode>0%</c:formatCode>
                <c:ptCount val="1"/>
                <c:pt idx="0">
                  <c:v>0.33333333333333326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93200128"/>
        <c:axId val="193243008"/>
      </c:barChart>
      <c:scatterChart>
        <c:scatterStyle val="lineMarker"/>
        <c:varyColors val="0"/>
        <c:ser>
          <c:idx val="2"/>
          <c:order val="2"/>
          <c:tx>
            <c:v>Avg</c:v>
          </c:tx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xVal>
            <c:numRef>
              <c:f>(example!$AB$6,example!$AB$6)</c:f>
              <c:numCache>
                <c:formatCode>0%</c:formatCode>
                <c:ptCount val="2"/>
                <c:pt idx="0">
                  <c:v>0.45802650957290131</c:v>
                </c:pt>
                <c:pt idx="1">
                  <c:v>0.45802650957290131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100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9888"/>
        <c:axId val="193348352"/>
      </c:scatterChart>
      <c:catAx>
        <c:axId val="193200128"/>
        <c:scaling>
          <c:orientation val="minMax"/>
        </c:scaling>
        <c:delete val="1"/>
        <c:axPos val="l"/>
        <c:majorTickMark val="out"/>
        <c:minorTickMark val="none"/>
        <c:tickLblPos val="nextTo"/>
        <c:crossAx val="193243008"/>
        <c:crosses val="autoZero"/>
        <c:auto val="1"/>
        <c:lblAlgn val="ctr"/>
        <c:lblOffset val="100"/>
        <c:noMultiLvlLbl val="0"/>
      </c:catAx>
      <c:valAx>
        <c:axId val="193243008"/>
        <c:scaling>
          <c:orientation val="minMax"/>
          <c:max val="1.05"/>
          <c:min val="-1.0000000000000002E-2"/>
        </c:scaling>
        <c:delete val="1"/>
        <c:axPos val="b"/>
        <c:numFmt formatCode="0%" sourceLinked="1"/>
        <c:majorTickMark val="out"/>
        <c:minorTickMark val="none"/>
        <c:tickLblPos val="nextTo"/>
        <c:crossAx val="193200128"/>
        <c:crosses val="autoZero"/>
        <c:crossBetween val="between"/>
      </c:valAx>
      <c:valAx>
        <c:axId val="193348352"/>
        <c:scaling>
          <c:orientation val="minMax"/>
          <c:max val="10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93349888"/>
        <c:crosses val="max"/>
        <c:crossBetween val="midCat"/>
      </c:valAx>
      <c:valAx>
        <c:axId val="1933498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93348352"/>
        <c:crosses val="autoZero"/>
        <c:crossBetween val="midCat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chemeClr val="accent6"/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val>
            <c:numRef>
              <c:f>example!$AB$14</c:f>
              <c:numCache>
                <c:formatCode>0%</c:formatCode>
                <c:ptCount val="1"/>
                <c:pt idx="0">
                  <c:v>0.28571428571428575</c:v>
                </c:pt>
              </c:numCache>
            </c:numRef>
          </c:val>
        </c:ser>
        <c:ser>
          <c:idx val="1"/>
          <c:order val="1"/>
          <c:spPr>
            <a:noFill/>
            <a:ln w="6350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val>
            <c:numRef>
              <c:f>example!$AC$14</c:f>
              <c:numCache>
                <c:formatCode>0%</c:formatCode>
                <c:ptCount val="1"/>
                <c:pt idx="0">
                  <c:v>0.71428571428571419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95378560"/>
        <c:axId val="195382272"/>
      </c:barChart>
      <c:scatterChart>
        <c:scatterStyle val="lineMarker"/>
        <c:varyColors val="0"/>
        <c:ser>
          <c:idx val="2"/>
          <c:order val="2"/>
          <c:tx>
            <c:v>Avg</c:v>
          </c:tx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xVal>
            <c:numRef>
              <c:f>(example!$AB$6,example!$AB$6)</c:f>
              <c:numCache>
                <c:formatCode>0%</c:formatCode>
                <c:ptCount val="2"/>
                <c:pt idx="0">
                  <c:v>0.45802650957290131</c:v>
                </c:pt>
                <c:pt idx="1">
                  <c:v>0.45802650957290131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100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089472"/>
        <c:axId val="196631168"/>
      </c:scatterChart>
      <c:catAx>
        <c:axId val="195378560"/>
        <c:scaling>
          <c:orientation val="minMax"/>
        </c:scaling>
        <c:delete val="1"/>
        <c:axPos val="l"/>
        <c:majorTickMark val="out"/>
        <c:minorTickMark val="none"/>
        <c:tickLblPos val="nextTo"/>
        <c:crossAx val="195382272"/>
        <c:crosses val="autoZero"/>
        <c:auto val="1"/>
        <c:lblAlgn val="ctr"/>
        <c:lblOffset val="100"/>
        <c:noMultiLvlLbl val="0"/>
      </c:catAx>
      <c:valAx>
        <c:axId val="195382272"/>
        <c:scaling>
          <c:orientation val="minMax"/>
          <c:max val="1.05"/>
          <c:min val="-1.0000000000000002E-2"/>
        </c:scaling>
        <c:delete val="1"/>
        <c:axPos val="b"/>
        <c:numFmt formatCode="0%" sourceLinked="1"/>
        <c:majorTickMark val="out"/>
        <c:minorTickMark val="none"/>
        <c:tickLblPos val="nextTo"/>
        <c:crossAx val="195378560"/>
        <c:crosses val="autoZero"/>
        <c:crossBetween val="between"/>
      </c:valAx>
      <c:valAx>
        <c:axId val="196631168"/>
        <c:scaling>
          <c:orientation val="minMax"/>
          <c:max val="10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86089472"/>
        <c:crosses val="max"/>
        <c:crossBetween val="midCat"/>
      </c:valAx>
      <c:valAx>
        <c:axId val="18608947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96631168"/>
        <c:crosses val="autoZero"/>
        <c:crossBetween val="midCat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chemeClr val="accent6"/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val>
            <c:numRef>
              <c:f>example!$AB$15</c:f>
              <c:numCache>
                <c:formatCode>0%</c:formatCode>
                <c:ptCount val="1"/>
                <c:pt idx="0">
                  <c:v>0.38775510204081631</c:v>
                </c:pt>
              </c:numCache>
            </c:numRef>
          </c:val>
        </c:ser>
        <c:ser>
          <c:idx val="1"/>
          <c:order val="1"/>
          <c:spPr>
            <a:noFill/>
            <a:ln w="6350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val>
            <c:numRef>
              <c:f>example!$AC$15</c:f>
              <c:numCache>
                <c:formatCode>0%</c:formatCode>
                <c:ptCount val="1"/>
                <c:pt idx="0">
                  <c:v>0.61224489795918369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84851840"/>
        <c:axId val="188859520"/>
      </c:barChart>
      <c:scatterChart>
        <c:scatterStyle val="lineMarker"/>
        <c:varyColors val="0"/>
        <c:ser>
          <c:idx val="2"/>
          <c:order val="2"/>
          <c:tx>
            <c:v>Avg</c:v>
          </c:tx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xVal>
            <c:numRef>
              <c:f>(example!$AB$6,example!$AB$6)</c:f>
              <c:numCache>
                <c:formatCode>0%</c:formatCode>
                <c:ptCount val="2"/>
                <c:pt idx="0">
                  <c:v>0.45802650957290131</c:v>
                </c:pt>
                <c:pt idx="1">
                  <c:v>0.45802650957290131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100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916096"/>
        <c:axId val="188861056"/>
      </c:scatterChart>
      <c:catAx>
        <c:axId val="184851840"/>
        <c:scaling>
          <c:orientation val="minMax"/>
        </c:scaling>
        <c:delete val="1"/>
        <c:axPos val="l"/>
        <c:majorTickMark val="out"/>
        <c:minorTickMark val="none"/>
        <c:tickLblPos val="nextTo"/>
        <c:crossAx val="188859520"/>
        <c:crosses val="autoZero"/>
        <c:auto val="1"/>
        <c:lblAlgn val="ctr"/>
        <c:lblOffset val="100"/>
        <c:noMultiLvlLbl val="0"/>
      </c:catAx>
      <c:valAx>
        <c:axId val="188859520"/>
        <c:scaling>
          <c:orientation val="minMax"/>
          <c:max val="1.05"/>
          <c:min val="-1.0000000000000002E-2"/>
        </c:scaling>
        <c:delete val="1"/>
        <c:axPos val="b"/>
        <c:numFmt formatCode="0%" sourceLinked="1"/>
        <c:majorTickMark val="out"/>
        <c:minorTickMark val="none"/>
        <c:tickLblPos val="nextTo"/>
        <c:crossAx val="184851840"/>
        <c:crosses val="autoZero"/>
        <c:crossBetween val="between"/>
      </c:valAx>
      <c:valAx>
        <c:axId val="188861056"/>
        <c:scaling>
          <c:orientation val="minMax"/>
          <c:max val="10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88916096"/>
        <c:crosses val="max"/>
        <c:crossBetween val="midCat"/>
      </c:valAx>
      <c:valAx>
        <c:axId val="18891609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88861056"/>
        <c:crosses val="autoZero"/>
        <c:crossBetween val="midCat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chemeClr val="accent6"/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val>
            <c:numRef>
              <c:f>example!$AB$8</c:f>
              <c:numCache>
                <c:formatCode>0%</c:formatCode>
                <c:ptCount val="1"/>
                <c:pt idx="0">
                  <c:v>0.55388471177944854</c:v>
                </c:pt>
              </c:numCache>
            </c:numRef>
          </c:val>
        </c:ser>
        <c:ser>
          <c:idx val="1"/>
          <c:order val="1"/>
          <c:spPr>
            <a:noFill/>
            <a:ln w="6350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val>
            <c:numRef>
              <c:f>example!$AC$8</c:f>
              <c:numCache>
                <c:formatCode>0%</c:formatCode>
                <c:ptCount val="1"/>
                <c:pt idx="0">
                  <c:v>0.44611528822055146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84859264"/>
        <c:axId val="184871168"/>
      </c:barChart>
      <c:scatterChart>
        <c:scatterStyle val="lineMarker"/>
        <c:varyColors val="0"/>
        <c:ser>
          <c:idx val="2"/>
          <c:order val="2"/>
          <c:tx>
            <c:v>Avg</c:v>
          </c:tx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xVal>
            <c:numRef>
              <c:f>(example!$AB$6,example!$AB$6)</c:f>
              <c:numCache>
                <c:formatCode>0%</c:formatCode>
                <c:ptCount val="2"/>
                <c:pt idx="0">
                  <c:v>0.45802650957290131</c:v>
                </c:pt>
                <c:pt idx="1">
                  <c:v>0.45802650957290131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100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208192"/>
        <c:axId val="185205888"/>
      </c:scatterChart>
      <c:catAx>
        <c:axId val="184859264"/>
        <c:scaling>
          <c:orientation val="minMax"/>
        </c:scaling>
        <c:delete val="1"/>
        <c:axPos val="l"/>
        <c:majorTickMark val="out"/>
        <c:minorTickMark val="none"/>
        <c:tickLblPos val="nextTo"/>
        <c:crossAx val="184871168"/>
        <c:crosses val="autoZero"/>
        <c:auto val="1"/>
        <c:lblAlgn val="ctr"/>
        <c:lblOffset val="100"/>
        <c:noMultiLvlLbl val="0"/>
      </c:catAx>
      <c:valAx>
        <c:axId val="184871168"/>
        <c:scaling>
          <c:orientation val="minMax"/>
          <c:max val="1.05"/>
          <c:min val="-1.0000000000000002E-2"/>
        </c:scaling>
        <c:delete val="1"/>
        <c:axPos val="b"/>
        <c:numFmt formatCode="0%" sourceLinked="1"/>
        <c:majorTickMark val="out"/>
        <c:minorTickMark val="none"/>
        <c:tickLblPos val="nextTo"/>
        <c:crossAx val="184859264"/>
        <c:crosses val="autoZero"/>
        <c:crossBetween val="between"/>
      </c:valAx>
      <c:valAx>
        <c:axId val="185205888"/>
        <c:scaling>
          <c:orientation val="minMax"/>
          <c:max val="10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85208192"/>
        <c:crosses val="max"/>
        <c:crossBetween val="midCat"/>
      </c:valAx>
      <c:valAx>
        <c:axId val="1852081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85205888"/>
        <c:crosses val="autoZero"/>
        <c:crossBetween val="midCat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chemeClr val="accent6"/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val>
            <c:numRef>
              <c:f>example!$AB$13</c:f>
              <c:numCache>
                <c:formatCode>0%</c:formatCode>
                <c:ptCount val="1"/>
                <c:pt idx="0">
                  <c:v>0.3214285714285714</c:v>
                </c:pt>
              </c:numCache>
            </c:numRef>
          </c:val>
        </c:ser>
        <c:ser>
          <c:idx val="1"/>
          <c:order val="1"/>
          <c:spPr>
            <a:noFill/>
            <a:ln w="6350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val>
            <c:numRef>
              <c:f>example!$AC$13</c:f>
              <c:numCache>
                <c:formatCode>0%</c:formatCode>
                <c:ptCount val="1"/>
                <c:pt idx="0">
                  <c:v>0.6785714285714286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94333696"/>
        <c:axId val="195059712"/>
      </c:barChart>
      <c:scatterChart>
        <c:scatterStyle val="lineMarker"/>
        <c:varyColors val="0"/>
        <c:ser>
          <c:idx val="2"/>
          <c:order val="2"/>
          <c:tx>
            <c:v>Avg</c:v>
          </c:tx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xVal>
            <c:numRef>
              <c:f>(example!$AB$6,example!$AB$6)</c:f>
              <c:numCache>
                <c:formatCode>0%</c:formatCode>
                <c:ptCount val="2"/>
                <c:pt idx="0">
                  <c:v>0.45802650957290131</c:v>
                </c:pt>
                <c:pt idx="1">
                  <c:v>0.45802650957290131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100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140992"/>
        <c:axId val="195107456"/>
      </c:scatterChart>
      <c:catAx>
        <c:axId val="194333696"/>
        <c:scaling>
          <c:orientation val="minMax"/>
        </c:scaling>
        <c:delete val="1"/>
        <c:axPos val="l"/>
        <c:majorTickMark val="out"/>
        <c:minorTickMark val="none"/>
        <c:tickLblPos val="nextTo"/>
        <c:crossAx val="195059712"/>
        <c:crosses val="autoZero"/>
        <c:auto val="1"/>
        <c:lblAlgn val="ctr"/>
        <c:lblOffset val="100"/>
        <c:noMultiLvlLbl val="0"/>
      </c:catAx>
      <c:valAx>
        <c:axId val="195059712"/>
        <c:scaling>
          <c:orientation val="minMax"/>
          <c:max val="1.05"/>
          <c:min val="-1.0000000000000002E-2"/>
        </c:scaling>
        <c:delete val="1"/>
        <c:axPos val="b"/>
        <c:numFmt formatCode="0%" sourceLinked="1"/>
        <c:majorTickMark val="out"/>
        <c:minorTickMark val="none"/>
        <c:tickLblPos val="nextTo"/>
        <c:crossAx val="194333696"/>
        <c:crosses val="autoZero"/>
        <c:crossBetween val="between"/>
      </c:valAx>
      <c:valAx>
        <c:axId val="195107456"/>
        <c:scaling>
          <c:orientation val="minMax"/>
          <c:max val="10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95140992"/>
        <c:crosses val="max"/>
        <c:crossBetween val="midCat"/>
      </c:valAx>
      <c:valAx>
        <c:axId val="1951409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95107456"/>
        <c:crosses val="autoZero"/>
        <c:crossBetween val="midCat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19050</xdr:colOff>
      <xdr:row>5</xdr:row>
      <xdr:rowOff>57150</xdr:rowOff>
    </xdr:from>
    <xdr:to>
      <xdr:col>29</xdr:col>
      <xdr:colOff>640842</xdr:colOff>
      <xdr:row>5</xdr:row>
      <xdr:rowOff>238125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19050</xdr:colOff>
      <xdr:row>8</xdr:row>
      <xdr:rowOff>28575</xdr:rowOff>
    </xdr:from>
    <xdr:to>
      <xdr:col>29</xdr:col>
      <xdr:colOff>640842</xdr:colOff>
      <xdr:row>8</xdr:row>
      <xdr:rowOff>200025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19050</xdr:colOff>
      <xdr:row>9</xdr:row>
      <xdr:rowOff>28575</xdr:rowOff>
    </xdr:from>
    <xdr:to>
      <xdr:col>29</xdr:col>
      <xdr:colOff>640842</xdr:colOff>
      <xdr:row>9</xdr:row>
      <xdr:rowOff>200025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19050</xdr:colOff>
      <xdr:row>10</xdr:row>
      <xdr:rowOff>28575</xdr:rowOff>
    </xdr:from>
    <xdr:to>
      <xdr:col>29</xdr:col>
      <xdr:colOff>640842</xdr:colOff>
      <xdr:row>10</xdr:row>
      <xdr:rowOff>200025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19050</xdr:colOff>
      <xdr:row>13</xdr:row>
      <xdr:rowOff>28575</xdr:rowOff>
    </xdr:from>
    <xdr:to>
      <xdr:col>29</xdr:col>
      <xdr:colOff>640842</xdr:colOff>
      <xdr:row>13</xdr:row>
      <xdr:rowOff>200025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19050</xdr:colOff>
      <xdr:row>14</xdr:row>
      <xdr:rowOff>28575</xdr:rowOff>
    </xdr:from>
    <xdr:to>
      <xdr:col>29</xdr:col>
      <xdr:colOff>640842</xdr:colOff>
      <xdr:row>14</xdr:row>
      <xdr:rowOff>200025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19050</xdr:colOff>
      <xdr:row>7</xdr:row>
      <xdr:rowOff>47625</xdr:rowOff>
    </xdr:from>
    <xdr:to>
      <xdr:col>29</xdr:col>
      <xdr:colOff>640842</xdr:colOff>
      <xdr:row>7</xdr:row>
      <xdr:rowOff>219075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19050</xdr:colOff>
      <xdr:row>12</xdr:row>
      <xdr:rowOff>47625</xdr:rowOff>
    </xdr:from>
    <xdr:to>
      <xdr:col>29</xdr:col>
      <xdr:colOff>640842</xdr:colOff>
      <xdr:row>12</xdr:row>
      <xdr:rowOff>219075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K6" totalsRowShown="0" headerRowDxfId="0" dataDxfId="1" headerRowBorderDxfId="13" tableBorderDxfId="14">
  <autoFilter ref="A1:K6"/>
  <tableColumns count="11">
    <tableColumn id="1" name="dc_nm" dataDxfId="12"/>
    <tableColumn id="2" name="rgn_nm" dataDxfId="11"/>
    <tableColumn id="3" name="locs_0_to_50" dataDxfId="10"/>
    <tableColumn id="4" name="locs_51_to_100" dataDxfId="9"/>
    <tableColumn id="5" name="locs_101_150" dataDxfId="8"/>
    <tableColumn id="6" name="locs_151_to_200" dataDxfId="7"/>
    <tableColumn id="7" name="locs_201_to_250" dataDxfId="6"/>
    <tableColumn id="8" name="locs_251_to_300" dataDxfId="5"/>
    <tableColumn id="9" name="locs_gt_300" dataDxfId="4"/>
    <tableColumn id="10" name="loc_cnt" dataDxfId="3">
      <calculatedColumnFormula>SUM(C2:I2)</calculatedColumnFormula>
    </tableColumn>
    <tableColumn id="11" name="miles_tot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workbookViewId="0">
      <selection activeCell="S13" sqref="S13"/>
    </sheetView>
  </sheetViews>
  <sheetFormatPr defaultRowHeight="15" x14ac:dyDescent="0.25"/>
  <cols>
    <col min="1" max="1" width="13.7109375" customWidth="1"/>
    <col min="2" max="8" width="9.140625" hidden="1" customWidth="1"/>
    <col min="9" max="9" width="15.140625" hidden="1" customWidth="1"/>
    <col min="10" max="10" width="10.85546875" hidden="1" customWidth="1"/>
    <col min="11" max="11" width="6.28515625" customWidth="1"/>
    <col min="12" max="12" width="2.5703125" customWidth="1"/>
    <col min="13" max="13" width="7" customWidth="1"/>
    <col min="14" max="14" width="2.7109375" customWidth="1"/>
    <col min="15" max="15" width="7" customWidth="1"/>
    <col min="16" max="16" width="2.7109375" customWidth="1"/>
    <col min="17" max="17" width="7" customWidth="1"/>
    <col min="18" max="18" width="2.7109375" customWidth="1"/>
    <col min="19" max="19" width="7" customWidth="1"/>
    <col min="20" max="20" width="2.7109375" customWidth="1"/>
    <col min="21" max="21" width="7" customWidth="1"/>
    <col min="22" max="22" width="2.7109375" customWidth="1"/>
    <col min="23" max="23" width="7" customWidth="1"/>
    <col min="24" max="24" width="2.7109375" customWidth="1"/>
    <col min="25" max="25" width="7" customWidth="1"/>
    <col min="26" max="27" width="2.7109375" customWidth="1"/>
    <col min="28" max="29" width="9.140625" hidden="1" customWidth="1"/>
    <col min="30" max="30" width="9.28515625" customWidth="1"/>
    <col min="31" max="31" width="1.5703125" customWidth="1"/>
  </cols>
  <sheetData>
    <row r="1" spans="1:31" s="1" customFormat="1" ht="22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23" t="s">
        <v>21</v>
      </c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11"/>
      <c r="AB1" s="23"/>
      <c r="AC1" s="23"/>
      <c r="AD1" s="23"/>
      <c r="AE1" s="23"/>
    </row>
    <row r="2" spans="1:31" s="3" customFormat="1" ht="30" customHeight="1" x14ac:dyDescent="0.25">
      <c r="A2" s="6"/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11</v>
      </c>
      <c r="J2" s="6" t="s">
        <v>10</v>
      </c>
      <c r="K2" s="29" t="s">
        <v>12</v>
      </c>
      <c r="L2" s="6"/>
      <c r="M2" s="7" t="s">
        <v>3</v>
      </c>
      <c r="N2" s="7"/>
      <c r="O2" s="7" t="s">
        <v>4</v>
      </c>
      <c r="P2" s="7"/>
      <c r="Q2" s="7" t="s">
        <v>5</v>
      </c>
      <c r="R2" s="7"/>
      <c r="S2" s="7" t="s">
        <v>6</v>
      </c>
      <c r="T2" s="7"/>
      <c r="U2" s="7" t="s">
        <v>7</v>
      </c>
      <c r="V2" s="7"/>
      <c r="W2" s="7" t="s">
        <v>8</v>
      </c>
      <c r="X2" s="7"/>
      <c r="Y2" s="7" t="s">
        <v>9</v>
      </c>
      <c r="Z2" s="7"/>
      <c r="AA2" s="6"/>
      <c r="AB2" s="6" t="s">
        <v>13</v>
      </c>
      <c r="AC2" s="6" t="s">
        <v>14</v>
      </c>
      <c r="AD2" s="24" t="s">
        <v>15</v>
      </c>
      <c r="AE2" s="6"/>
    </row>
    <row r="3" spans="1:31" ht="4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4.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2" customFormat="1" ht="22.5" customHeight="1" x14ac:dyDescent="0.25">
      <c r="A6" s="8" t="s">
        <v>0</v>
      </c>
      <c r="B6" s="8">
        <f t="shared" ref="B6:J6" si="0">B8+B13</f>
        <v>108</v>
      </c>
      <c r="C6" s="8">
        <f t="shared" si="0"/>
        <v>96</v>
      </c>
      <c r="D6" s="8">
        <f t="shared" si="0"/>
        <v>107</v>
      </c>
      <c r="E6" s="8">
        <f t="shared" si="0"/>
        <v>51</v>
      </c>
      <c r="F6" s="8">
        <f t="shared" si="0"/>
        <v>111</v>
      </c>
      <c r="G6" s="8">
        <f t="shared" si="0"/>
        <v>130</v>
      </c>
      <c r="H6" s="8">
        <f t="shared" si="0"/>
        <v>76</v>
      </c>
      <c r="I6" s="8">
        <f>SUM(B6:H6)</f>
        <v>679</v>
      </c>
      <c r="J6" s="9">
        <f t="shared" si="0"/>
        <v>134349</v>
      </c>
      <c r="K6" s="9">
        <f>J6/I6</f>
        <v>197.86303387334314</v>
      </c>
      <c r="L6" s="9"/>
      <c r="M6" s="10">
        <f>B6/$I6</f>
        <v>0.15905743740795286</v>
      </c>
      <c r="N6" s="25" t="str">
        <f>IF(M6=MAX($M6,$O6,$Q6,$S6,$U6,$W6,$Y6),"*","")</f>
        <v/>
      </c>
      <c r="O6" s="10">
        <f t="shared" ref="O6" si="1">C6/$I6</f>
        <v>0.14138438880706922</v>
      </c>
      <c r="P6" s="25" t="str">
        <f>IF(O6=MAX($M6,$O6,$Q6,$S6,$U6,$W6,$Y6),"*","")</f>
        <v/>
      </c>
      <c r="Q6" s="10">
        <f>D6/$I6</f>
        <v>0.15758468335787923</v>
      </c>
      <c r="R6" s="25" t="str">
        <f>IF(Q6=MAX($M6,$O6,$Q6,$S6,$U6,$W6,$Y6),"*","")</f>
        <v/>
      </c>
      <c r="S6" s="10">
        <f>E6/$I6</f>
        <v>7.511045655375552E-2</v>
      </c>
      <c r="T6" s="25" t="str">
        <f>IF(S6=MAX($M6,$O6,$Q6,$S6,$U6,$W6,$Y6),"*","")</f>
        <v/>
      </c>
      <c r="U6" s="10">
        <f>F6/$I6</f>
        <v>0.16347569955817379</v>
      </c>
      <c r="V6" s="25" t="str">
        <f>IF(U6=MAX($M6,$O6,$Q6,$S6,$U6,$W6,$Y6),"*","")</f>
        <v/>
      </c>
      <c r="W6" s="10">
        <f>G6/$I6</f>
        <v>0.19145802650957292</v>
      </c>
      <c r="X6" s="25" t="str">
        <f>IF(W6=MAX($M6,$O6,$Q6,$S6,$U6,$W6,$Y6),"*","")</f>
        <v>*</v>
      </c>
      <c r="Y6" s="10">
        <f>H6/$I6</f>
        <v>0.11192930780559647</v>
      </c>
      <c r="Z6" s="25" t="str">
        <f>IF(Y6=MAX($M6,$O6,$Q6,$S6,$U6,$W6,$Y6),"*","")</f>
        <v/>
      </c>
      <c r="AA6" s="8"/>
      <c r="AB6" s="10">
        <f>SUM(M6,O6,Q6)</f>
        <v>0.45802650957290131</v>
      </c>
      <c r="AC6" s="10">
        <f>1-AB6</f>
        <v>0.54197349042709875</v>
      </c>
      <c r="AD6" s="11"/>
      <c r="AE6" s="8"/>
    </row>
    <row r="7" spans="1:31" s="1" customFormat="1" ht="18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2"/>
      <c r="K7" s="12"/>
      <c r="L7" s="12"/>
      <c r="M7" s="13"/>
      <c r="N7" s="26"/>
      <c r="O7" s="13"/>
      <c r="P7" s="26"/>
      <c r="Q7" s="13"/>
      <c r="R7" s="26"/>
      <c r="S7" s="13"/>
      <c r="T7" s="26"/>
      <c r="U7" s="13"/>
      <c r="V7" s="26"/>
      <c r="W7" s="13"/>
      <c r="X7" s="26"/>
      <c r="Y7" s="13"/>
      <c r="Z7" s="26"/>
      <c r="AA7" s="11"/>
      <c r="AB7" s="13"/>
      <c r="AC7" s="13"/>
      <c r="AD7" s="11"/>
      <c r="AE7" s="11"/>
    </row>
    <row r="8" spans="1:31" s="2" customFormat="1" ht="22.5" customHeight="1" x14ac:dyDescent="0.25">
      <c r="A8" s="15" t="s">
        <v>1</v>
      </c>
      <c r="B8" s="15">
        <f>SUM(B9:B11)</f>
        <v>79</v>
      </c>
      <c r="C8" s="15">
        <f t="shared" ref="C8:J8" si="2">SUM(C9:C11)</f>
        <v>66</v>
      </c>
      <c r="D8" s="15">
        <f t="shared" si="2"/>
        <v>76</v>
      </c>
      <c r="E8" s="15">
        <f t="shared" si="2"/>
        <v>27</v>
      </c>
      <c r="F8" s="15">
        <f t="shared" si="2"/>
        <v>50</v>
      </c>
      <c r="G8" s="15">
        <f t="shared" si="2"/>
        <v>75</v>
      </c>
      <c r="H8" s="15">
        <f t="shared" si="2"/>
        <v>26</v>
      </c>
      <c r="I8" s="15">
        <f>SUM(B8:H8)</f>
        <v>399</v>
      </c>
      <c r="J8" s="16">
        <f t="shared" si="2"/>
        <v>67119</v>
      </c>
      <c r="K8" s="16">
        <f t="shared" ref="K8:K11" si="3">J8/I8</f>
        <v>168.21804511278197</v>
      </c>
      <c r="L8" s="16"/>
      <c r="M8" s="17">
        <f t="shared" ref="M8:M11" si="4">B8/$I8</f>
        <v>0.19799498746867167</v>
      </c>
      <c r="N8" s="27" t="str">
        <f t="shared" ref="N8" si="5">IF(M8=MAX($M8,$O8,$Q8,$S8,$U8,$W8,$Y8),"*","")</f>
        <v>*</v>
      </c>
      <c r="O8" s="17">
        <f t="shared" ref="O8:O11" si="6">C8/$I8</f>
        <v>0.16541353383458646</v>
      </c>
      <c r="P8" s="27" t="str">
        <f t="shared" ref="P8" si="7">IF(O8=MAX($M8,$O8,$Q8,$S8,$U8,$W8,$Y8),"*","")</f>
        <v/>
      </c>
      <c r="Q8" s="17">
        <f t="shared" ref="Q8:Q11" si="8">D8/$I8</f>
        <v>0.19047619047619047</v>
      </c>
      <c r="R8" s="27" t="str">
        <f t="shared" ref="R8" si="9">IF(Q8=MAX($M8,$O8,$Q8,$S8,$U8,$W8,$Y8),"*","")</f>
        <v/>
      </c>
      <c r="S8" s="17">
        <f t="shared" ref="S8:S11" si="10">E8/$I8</f>
        <v>6.7669172932330823E-2</v>
      </c>
      <c r="T8" s="27" t="str">
        <f t="shared" ref="T8" si="11">IF(S8=MAX($M8,$O8,$Q8,$S8,$U8,$W8,$Y8),"*","")</f>
        <v/>
      </c>
      <c r="U8" s="17">
        <f t="shared" ref="U8:U11" si="12">F8/$I8</f>
        <v>0.12531328320802004</v>
      </c>
      <c r="V8" s="27" t="str">
        <f t="shared" ref="V8" si="13">IF(U8=MAX($M8,$O8,$Q8,$S8,$U8,$W8,$Y8),"*","")</f>
        <v/>
      </c>
      <c r="W8" s="17">
        <f t="shared" ref="W8:W11" si="14">G8/$I8</f>
        <v>0.18796992481203006</v>
      </c>
      <c r="X8" s="27" t="str">
        <f t="shared" ref="X8:Z8" si="15">IF(W8=MAX($M8,$O8,$Q8,$S8,$U8,$W8,$Y8),"*","")</f>
        <v/>
      </c>
      <c r="Y8" s="17">
        <f t="shared" ref="Y8:Y11" si="16">H8/$I8</f>
        <v>6.5162907268170422E-2</v>
      </c>
      <c r="Z8" s="27" t="str">
        <f t="shared" si="15"/>
        <v/>
      </c>
      <c r="AA8" s="15"/>
      <c r="AB8" s="17">
        <f>SUM(M8,O8,Q8)</f>
        <v>0.55388471177944854</v>
      </c>
      <c r="AC8" s="17">
        <f t="shared" ref="AC8:AC11" si="17">1-AB8</f>
        <v>0.44611528822055146</v>
      </c>
      <c r="AD8" s="18"/>
      <c r="AE8" s="15"/>
    </row>
    <row r="9" spans="1:31" s="1" customFormat="1" ht="18" customHeight="1" x14ac:dyDescent="0.25">
      <c r="A9" s="19" t="s">
        <v>16</v>
      </c>
      <c r="B9" s="20">
        <v>9</v>
      </c>
      <c r="C9" s="20">
        <v>13</v>
      </c>
      <c r="D9" s="20">
        <v>17</v>
      </c>
      <c r="E9" s="20">
        <v>2</v>
      </c>
      <c r="F9" s="20">
        <v>2</v>
      </c>
      <c r="G9" s="20">
        <v>7</v>
      </c>
      <c r="H9" s="20">
        <v>14</v>
      </c>
      <c r="I9" s="20">
        <f>SUM(B9:H9)</f>
        <v>64</v>
      </c>
      <c r="J9" s="21">
        <v>10805</v>
      </c>
      <c r="K9" s="21">
        <f>SUMIF(Table1[dc_nm],$A9,Table1[miles_tot])/SUMIF(Table1[dc_nm],$A9,Table1[loc_cnt])</f>
        <v>168.828125</v>
      </c>
      <c r="L9" s="21"/>
      <c r="M9" s="22">
        <f t="shared" si="4"/>
        <v>0.140625</v>
      </c>
      <c r="N9" s="28" t="str">
        <f t="shared" ref="N9" si="18">IF(M9=MAX($M9,$O9,$Q9,$S9,$U9,$W9,$Y9),"*","")</f>
        <v/>
      </c>
      <c r="O9" s="22">
        <f t="shared" si="6"/>
        <v>0.203125</v>
      </c>
      <c r="P9" s="28" t="str">
        <f t="shared" ref="P9" si="19">IF(O9=MAX($M9,$O9,$Q9,$S9,$U9,$W9,$Y9),"*","")</f>
        <v/>
      </c>
      <c r="Q9" s="22">
        <f t="shared" si="8"/>
        <v>0.265625</v>
      </c>
      <c r="R9" s="28" t="str">
        <f t="shared" ref="R9" si="20">IF(Q9=MAX($M9,$O9,$Q9,$S9,$U9,$W9,$Y9),"*","")</f>
        <v>*</v>
      </c>
      <c r="S9" s="22">
        <f t="shared" si="10"/>
        <v>3.125E-2</v>
      </c>
      <c r="T9" s="28" t="str">
        <f t="shared" ref="T9" si="21">IF(S9=MAX($M9,$O9,$Q9,$S9,$U9,$W9,$Y9),"*","")</f>
        <v/>
      </c>
      <c r="U9" s="22">
        <f t="shared" si="12"/>
        <v>3.125E-2</v>
      </c>
      <c r="V9" s="28" t="str">
        <f t="shared" ref="V9" si="22">IF(U9=MAX($M9,$O9,$Q9,$S9,$U9,$W9,$Y9),"*","")</f>
        <v/>
      </c>
      <c r="W9" s="22">
        <f t="shared" si="14"/>
        <v>0.109375</v>
      </c>
      <c r="X9" s="28" t="str">
        <f t="shared" ref="X9:Z9" si="23">IF(W9=MAX($M9,$O9,$Q9,$S9,$U9,$W9,$Y9),"*","")</f>
        <v/>
      </c>
      <c r="Y9" s="22">
        <f t="shared" si="16"/>
        <v>0.21875</v>
      </c>
      <c r="Z9" s="28" t="str">
        <f t="shared" si="23"/>
        <v/>
      </c>
      <c r="AA9" s="11"/>
      <c r="AB9" s="22">
        <f>SUM(M9,O9,Q9)</f>
        <v>0.609375</v>
      </c>
      <c r="AC9" s="22">
        <f t="shared" si="17"/>
        <v>0.390625</v>
      </c>
      <c r="AD9" s="20"/>
      <c r="AE9" s="20"/>
    </row>
    <row r="10" spans="1:31" s="1" customFormat="1" ht="18" customHeight="1" x14ac:dyDescent="0.25">
      <c r="A10" s="14" t="s">
        <v>17</v>
      </c>
      <c r="B10" s="11">
        <v>32</v>
      </c>
      <c r="C10" s="11">
        <v>32</v>
      </c>
      <c r="D10" s="11">
        <v>26</v>
      </c>
      <c r="E10" s="11">
        <v>20</v>
      </c>
      <c r="F10" s="11">
        <v>44</v>
      </c>
      <c r="G10" s="11">
        <v>40</v>
      </c>
      <c r="H10" s="11">
        <v>3</v>
      </c>
      <c r="I10" s="11">
        <f>SUM(B10:H10)</f>
        <v>197</v>
      </c>
      <c r="J10" s="12">
        <v>34224</v>
      </c>
      <c r="K10" s="12">
        <f t="shared" si="3"/>
        <v>173.7258883248731</v>
      </c>
      <c r="L10" s="12"/>
      <c r="M10" s="13">
        <f t="shared" si="4"/>
        <v>0.16243654822335024</v>
      </c>
      <c r="N10" s="25" t="str">
        <f t="shared" ref="N10" si="24">IF(M10=MAX($M10,$O10,$Q10,$S10,$U10,$W10,$Y10),"*","")</f>
        <v/>
      </c>
      <c r="O10" s="13">
        <f t="shared" si="6"/>
        <v>0.16243654822335024</v>
      </c>
      <c r="P10" s="25" t="str">
        <f t="shared" ref="P10" si="25">IF(O10=MAX($M10,$O10,$Q10,$S10,$U10,$W10,$Y10),"*","")</f>
        <v/>
      </c>
      <c r="Q10" s="13">
        <f t="shared" si="8"/>
        <v>0.13197969543147209</v>
      </c>
      <c r="R10" s="25" t="str">
        <f t="shared" ref="R10" si="26">IF(Q10=MAX($M10,$O10,$Q10,$S10,$U10,$W10,$Y10),"*","")</f>
        <v/>
      </c>
      <c r="S10" s="13">
        <f t="shared" si="10"/>
        <v>0.10152284263959391</v>
      </c>
      <c r="T10" s="25" t="str">
        <f t="shared" ref="T10" si="27">IF(S10=MAX($M10,$O10,$Q10,$S10,$U10,$W10,$Y10),"*","")</f>
        <v/>
      </c>
      <c r="U10" s="13">
        <f t="shared" si="12"/>
        <v>0.2233502538071066</v>
      </c>
      <c r="V10" s="25" t="str">
        <f t="shared" ref="V10" si="28">IF(U10=MAX($M10,$O10,$Q10,$S10,$U10,$W10,$Y10),"*","")</f>
        <v>*</v>
      </c>
      <c r="W10" s="13">
        <f t="shared" si="14"/>
        <v>0.20304568527918782</v>
      </c>
      <c r="X10" s="25" t="str">
        <f t="shared" ref="X10:Z10" si="29">IF(W10=MAX($M10,$O10,$Q10,$S10,$U10,$W10,$Y10),"*","")</f>
        <v/>
      </c>
      <c r="Y10" s="13">
        <f t="shared" si="16"/>
        <v>1.5228426395939087E-2</v>
      </c>
      <c r="Z10" s="25" t="str">
        <f t="shared" si="29"/>
        <v/>
      </c>
      <c r="AA10" s="11"/>
      <c r="AB10" s="13">
        <f>SUM(M10,O10,Q10)</f>
        <v>0.45685279187817257</v>
      </c>
      <c r="AC10" s="13">
        <f t="shared" si="17"/>
        <v>0.54314720812182737</v>
      </c>
      <c r="AD10" s="11"/>
      <c r="AE10" s="11"/>
    </row>
    <row r="11" spans="1:31" s="1" customFormat="1" ht="18" customHeight="1" x14ac:dyDescent="0.25">
      <c r="A11" s="19" t="s">
        <v>18</v>
      </c>
      <c r="B11" s="20">
        <v>38</v>
      </c>
      <c r="C11" s="20">
        <v>21</v>
      </c>
      <c r="D11" s="20">
        <v>33</v>
      </c>
      <c r="E11" s="20">
        <v>5</v>
      </c>
      <c r="F11" s="20">
        <v>4</v>
      </c>
      <c r="G11" s="20">
        <v>28</v>
      </c>
      <c r="H11" s="20">
        <v>9</v>
      </c>
      <c r="I11" s="20">
        <f>SUM(B11:H11)</f>
        <v>138</v>
      </c>
      <c r="J11" s="21">
        <v>22090</v>
      </c>
      <c r="K11" s="21">
        <f t="shared" si="3"/>
        <v>160.07246376811594</v>
      </c>
      <c r="L11" s="21"/>
      <c r="M11" s="22">
        <f t="shared" si="4"/>
        <v>0.27536231884057971</v>
      </c>
      <c r="N11" s="28" t="str">
        <f t="shared" ref="N11" si="30">IF(M11=MAX($M11,$O11,$Q11,$S11,$U11,$W11,$Y11),"*","")</f>
        <v>*</v>
      </c>
      <c r="O11" s="22">
        <f t="shared" si="6"/>
        <v>0.15217391304347827</v>
      </c>
      <c r="P11" s="28" t="str">
        <f t="shared" ref="P11" si="31">IF(O11=MAX($M11,$O11,$Q11,$S11,$U11,$W11,$Y11),"*","")</f>
        <v/>
      </c>
      <c r="Q11" s="22">
        <f t="shared" si="8"/>
        <v>0.2391304347826087</v>
      </c>
      <c r="R11" s="28" t="str">
        <f t="shared" ref="R11" si="32">IF(Q11=MAX($M11,$O11,$Q11,$S11,$U11,$W11,$Y11),"*","")</f>
        <v/>
      </c>
      <c r="S11" s="22">
        <f t="shared" si="10"/>
        <v>3.6231884057971016E-2</v>
      </c>
      <c r="T11" s="28" t="str">
        <f t="shared" ref="T11" si="33">IF(S11=MAX($M11,$O11,$Q11,$S11,$U11,$W11,$Y11),"*","")</f>
        <v/>
      </c>
      <c r="U11" s="22">
        <f t="shared" si="12"/>
        <v>2.8985507246376812E-2</v>
      </c>
      <c r="V11" s="28" t="str">
        <f t="shared" ref="V11" si="34">IF(U11=MAX($M11,$O11,$Q11,$S11,$U11,$W11,$Y11),"*","")</f>
        <v/>
      </c>
      <c r="W11" s="22">
        <f t="shared" si="14"/>
        <v>0.20289855072463769</v>
      </c>
      <c r="X11" s="28" t="str">
        <f t="shared" ref="X11:Z11" si="35">IF(W11=MAX($M11,$O11,$Q11,$S11,$U11,$W11,$Y11),"*","")</f>
        <v/>
      </c>
      <c r="Y11" s="22">
        <f t="shared" si="16"/>
        <v>6.5217391304347824E-2</v>
      </c>
      <c r="Z11" s="28" t="str">
        <f t="shared" si="35"/>
        <v/>
      </c>
      <c r="AA11" s="11"/>
      <c r="AB11" s="22">
        <f>SUM(M11,O11,Q11)</f>
        <v>0.66666666666666674</v>
      </c>
      <c r="AC11" s="22">
        <f t="shared" si="17"/>
        <v>0.33333333333333326</v>
      </c>
      <c r="AD11" s="20"/>
      <c r="AE11" s="20"/>
    </row>
    <row r="12" spans="1:31" s="1" customFormat="1" ht="18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2"/>
      <c r="K12" s="12"/>
      <c r="L12" s="12"/>
      <c r="M12" s="13"/>
      <c r="N12" s="26"/>
      <c r="O12" s="13"/>
      <c r="P12" s="26"/>
      <c r="Q12" s="13"/>
      <c r="R12" s="26"/>
      <c r="S12" s="13"/>
      <c r="T12" s="26"/>
      <c r="U12" s="13"/>
      <c r="V12" s="26"/>
      <c r="W12" s="13"/>
      <c r="X12" s="26"/>
      <c r="Y12" s="13"/>
      <c r="Z12" s="26"/>
      <c r="AA12" s="11"/>
      <c r="AB12" s="13"/>
      <c r="AC12" s="13"/>
      <c r="AD12" s="11"/>
      <c r="AE12" s="11"/>
    </row>
    <row r="13" spans="1:31" s="2" customFormat="1" ht="22.5" customHeight="1" x14ac:dyDescent="0.25">
      <c r="A13" s="15" t="s">
        <v>2</v>
      </c>
      <c r="B13" s="15">
        <f>SUM(B14:B15)</f>
        <v>29</v>
      </c>
      <c r="C13" s="15">
        <f t="shared" ref="C13:J13" si="36">SUM(C14:C15)</f>
        <v>30</v>
      </c>
      <c r="D13" s="15">
        <f t="shared" si="36"/>
        <v>31</v>
      </c>
      <c r="E13" s="15">
        <f t="shared" si="36"/>
        <v>24</v>
      </c>
      <c r="F13" s="15">
        <f t="shared" si="36"/>
        <v>61</v>
      </c>
      <c r="G13" s="15">
        <f t="shared" si="36"/>
        <v>55</v>
      </c>
      <c r="H13" s="15">
        <f t="shared" si="36"/>
        <v>50</v>
      </c>
      <c r="I13" s="15">
        <f>SUM(B13:H13)</f>
        <v>280</v>
      </c>
      <c r="J13" s="16">
        <f t="shared" si="36"/>
        <v>67230</v>
      </c>
      <c r="K13" s="16">
        <f t="shared" ref="K13:K15" si="37">J13/I13</f>
        <v>240.10714285714286</v>
      </c>
      <c r="L13" s="16"/>
      <c r="M13" s="17">
        <f t="shared" ref="M13:M15" si="38">B13/$I13</f>
        <v>0.10357142857142858</v>
      </c>
      <c r="N13" s="27" t="str">
        <f t="shared" ref="N13" si="39">IF(M13=MAX($M13,$O13,$Q13,$S13,$U13,$W13,$Y13),"*","")</f>
        <v/>
      </c>
      <c r="O13" s="17">
        <f t="shared" ref="O13:O15" si="40">C13/$I13</f>
        <v>0.10714285714285714</v>
      </c>
      <c r="P13" s="27" t="str">
        <f t="shared" ref="P13" si="41">IF(O13=MAX($M13,$O13,$Q13,$S13,$U13,$W13,$Y13),"*","")</f>
        <v/>
      </c>
      <c r="Q13" s="17">
        <f t="shared" ref="Q13:Q15" si="42">D13/$I13</f>
        <v>0.11071428571428571</v>
      </c>
      <c r="R13" s="27" t="str">
        <f t="shared" ref="R13" si="43">IF(Q13=MAX($M13,$O13,$Q13,$S13,$U13,$W13,$Y13),"*","")</f>
        <v/>
      </c>
      <c r="S13" s="17">
        <f t="shared" ref="S13:S15" si="44">E13/$I13</f>
        <v>8.5714285714285715E-2</v>
      </c>
      <c r="T13" s="27" t="str">
        <f t="shared" ref="T13" si="45">IF(S13=MAX($M13,$O13,$Q13,$S13,$U13,$W13,$Y13),"*","")</f>
        <v/>
      </c>
      <c r="U13" s="17">
        <f t="shared" ref="U13:U15" si="46">F13/$I13</f>
        <v>0.21785714285714286</v>
      </c>
      <c r="V13" s="27" t="str">
        <f t="shared" ref="V13" si="47">IF(U13=MAX($M13,$O13,$Q13,$S13,$U13,$W13,$Y13),"*","")</f>
        <v>*</v>
      </c>
      <c r="W13" s="17">
        <f t="shared" ref="W13:W15" si="48">G13/$I13</f>
        <v>0.19642857142857142</v>
      </c>
      <c r="X13" s="27" t="str">
        <f t="shared" ref="X13:Z13" si="49">IF(W13=MAX($M13,$O13,$Q13,$S13,$U13,$W13,$Y13),"*","")</f>
        <v/>
      </c>
      <c r="Y13" s="17">
        <f t="shared" ref="Y13:Y15" si="50">H13/$I13</f>
        <v>0.17857142857142858</v>
      </c>
      <c r="Z13" s="27" t="str">
        <f t="shared" si="49"/>
        <v/>
      </c>
      <c r="AA13" s="15"/>
      <c r="AB13" s="17">
        <f>SUM(M13,O13,Q13)</f>
        <v>0.3214285714285714</v>
      </c>
      <c r="AC13" s="17">
        <f t="shared" ref="AC13:AC15" si="51">1-AB13</f>
        <v>0.6785714285714286</v>
      </c>
      <c r="AD13" s="18"/>
      <c r="AE13" s="15"/>
    </row>
    <row r="14" spans="1:31" s="1" customFormat="1" ht="18" customHeight="1" x14ac:dyDescent="0.25">
      <c r="A14" s="19" t="s">
        <v>19</v>
      </c>
      <c r="B14" s="20">
        <v>15</v>
      </c>
      <c r="C14" s="20">
        <v>21</v>
      </c>
      <c r="D14" s="20">
        <v>16</v>
      </c>
      <c r="E14" s="20">
        <v>4</v>
      </c>
      <c r="F14" s="20">
        <v>48</v>
      </c>
      <c r="G14" s="20">
        <v>40</v>
      </c>
      <c r="H14" s="20">
        <v>38</v>
      </c>
      <c r="I14" s="20">
        <f>SUM(B14:H14)</f>
        <v>182</v>
      </c>
      <c r="J14" s="21">
        <v>43935</v>
      </c>
      <c r="K14" s="21">
        <f t="shared" si="37"/>
        <v>241.40109890109889</v>
      </c>
      <c r="L14" s="21"/>
      <c r="M14" s="22">
        <f t="shared" si="38"/>
        <v>8.2417582417582416E-2</v>
      </c>
      <c r="N14" s="28" t="str">
        <f t="shared" ref="N14" si="52">IF(M14=MAX($M14,$O14,$Q14,$S14,$U14,$W14,$Y14),"*","")</f>
        <v/>
      </c>
      <c r="O14" s="22">
        <f t="shared" si="40"/>
        <v>0.11538461538461539</v>
      </c>
      <c r="P14" s="28" t="str">
        <f t="shared" ref="P14" si="53">IF(O14=MAX($M14,$O14,$Q14,$S14,$U14,$W14,$Y14),"*","")</f>
        <v/>
      </c>
      <c r="Q14" s="22">
        <f t="shared" si="42"/>
        <v>8.7912087912087919E-2</v>
      </c>
      <c r="R14" s="28" t="str">
        <f t="shared" ref="R14" si="54">IF(Q14=MAX($M14,$O14,$Q14,$S14,$U14,$W14,$Y14),"*","")</f>
        <v/>
      </c>
      <c r="S14" s="22">
        <f t="shared" si="44"/>
        <v>2.197802197802198E-2</v>
      </c>
      <c r="T14" s="28" t="str">
        <f t="shared" ref="T14" si="55">IF(S14=MAX($M14,$O14,$Q14,$S14,$U14,$W14,$Y14),"*","")</f>
        <v/>
      </c>
      <c r="U14" s="22">
        <f t="shared" si="46"/>
        <v>0.26373626373626374</v>
      </c>
      <c r="V14" s="28" t="str">
        <f t="shared" ref="V14" si="56">IF(U14=MAX($M14,$O14,$Q14,$S14,$U14,$W14,$Y14),"*","")</f>
        <v>*</v>
      </c>
      <c r="W14" s="22">
        <f t="shared" si="48"/>
        <v>0.21978021978021978</v>
      </c>
      <c r="X14" s="28" t="str">
        <f t="shared" ref="X14:Z14" si="57">IF(W14=MAX($M14,$O14,$Q14,$S14,$U14,$W14,$Y14),"*","")</f>
        <v/>
      </c>
      <c r="Y14" s="22">
        <f t="shared" si="50"/>
        <v>0.2087912087912088</v>
      </c>
      <c r="Z14" s="28" t="str">
        <f t="shared" si="57"/>
        <v/>
      </c>
      <c r="AA14" s="11"/>
      <c r="AB14" s="22">
        <f>SUM(M14,O14,Q14)</f>
        <v>0.28571428571428575</v>
      </c>
      <c r="AC14" s="22">
        <f t="shared" si="51"/>
        <v>0.71428571428571419</v>
      </c>
      <c r="AD14" s="20"/>
      <c r="AE14" s="20"/>
    </row>
    <row r="15" spans="1:31" s="1" customFormat="1" ht="18" customHeight="1" x14ac:dyDescent="0.25">
      <c r="A15" s="14" t="s">
        <v>20</v>
      </c>
      <c r="B15" s="11">
        <v>14</v>
      </c>
      <c r="C15" s="11">
        <v>9</v>
      </c>
      <c r="D15" s="11">
        <v>15</v>
      </c>
      <c r="E15" s="11">
        <v>20</v>
      </c>
      <c r="F15" s="11">
        <v>13</v>
      </c>
      <c r="G15" s="11">
        <v>15</v>
      </c>
      <c r="H15" s="11">
        <v>12</v>
      </c>
      <c r="I15" s="11">
        <f>SUM(B15:H15)</f>
        <v>98</v>
      </c>
      <c r="J15" s="12">
        <v>23295</v>
      </c>
      <c r="K15" s="12">
        <f t="shared" si="37"/>
        <v>237.70408163265307</v>
      </c>
      <c r="L15" s="12"/>
      <c r="M15" s="13">
        <f t="shared" si="38"/>
        <v>0.14285714285714285</v>
      </c>
      <c r="N15" s="25" t="str">
        <f t="shared" ref="N15" si="58">IF(M15=MAX($M15,$O15,$Q15,$S15,$U15,$W15,$Y15),"*","")</f>
        <v/>
      </c>
      <c r="O15" s="13">
        <f t="shared" si="40"/>
        <v>9.1836734693877556E-2</v>
      </c>
      <c r="P15" s="25" t="str">
        <f t="shared" ref="P15" si="59">IF(O15=MAX($M15,$O15,$Q15,$S15,$U15,$W15,$Y15),"*","")</f>
        <v/>
      </c>
      <c r="Q15" s="13">
        <f t="shared" si="42"/>
        <v>0.15306122448979592</v>
      </c>
      <c r="R15" s="25" t="str">
        <f t="shared" ref="R15" si="60">IF(Q15=MAX($M15,$O15,$Q15,$S15,$U15,$W15,$Y15),"*","")</f>
        <v/>
      </c>
      <c r="S15" s="13">
        <f t="shared" si="44"/>
        <v>0.20408163265306123</v>
      </c>
      <c r="T15" s="25" t="str">
        <f t="shared" ref="T15" si="61">IF(S15=MAX($M15,$O15,$Q15,$S15,$U15,$W15,$Y15),"*","")</f>
        <v>*</v>
      </c>
      <c r="U15" s="13">
        <f t="shared" si="46"/>
        <v>0.1326530612244898</v>
      </c>
      <c r="V15" s="25" t="str">
        <f t="shared" ref="V15" si="62">IF(U15=MAX($M15,$O15,$Q15,$S15,$U15,$W15,$Y15),"*","")</f>
        <v/>
      </c>
      <c r="W15" s="13">
        <f t="shared" si="48"/>
        <v>0.15306122448979592</v>
      </c>
      <c r="X15" s="25" t="str">
        <f t="shared" ref="X15:Z15" si="63">IF(W15=MAX($M15,$O15,$Q15,$S15,$U15,$W15,$Y15),"*","")</f>
        <v/>
      </c>
      <c r="Y15" s="13">
        <f t="shared" si="50"/>
        <v>0.12244897959183673</v>
      </c>
      <c r="Z15" s="25" t="str">
        <f t="shared" si="63"/>
        <v/>
      </c>
      <c r="AA15" s="11"/>
      <c r="AB15" s="13">
        <f>SUM(M15,O15,Q15)</f>
        <v>0.38775510204081631</v>
      </c>
      <c r="AC15" s="13">
        <f t="shared" si="51"/>
        <v>0.61224489795918369</v>
      </c>
      <c r="AD15" s="11"/>
      <c r="AE15" s="11"/>
    </row>
    <row r="16" spans="1:31" s="1" customForma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="1" customFormat="1" x14ac:dyDescent="0.25"/>
    <row r="18" s="1" customFormat="1" x14ac:dyDescent="0.25"/>
  </sheetData>
  <conditionalFormatting sqref="M6:Y15">
    <cfRule type="expression" dxfId="16" priority="2">
      <formula>OR(M6="*",N6="*")</formula>
    </cfRule>
  </conditionalFormatting>
  <conditionalFormatting sqref="Z6:Z15">
    <cfRule type="expression" dxfId="15" priority="1">
      <formula>OR(Z6="*",AA6="*")</formula>
    </cfRule>
  </conditionalFormatting>
  <pageMargins left="0.7" right="0.7" top="0.75" bottom="0.75" header="0.3" footer="0.3"/>
  <pageSetup orientation="portrait" horizontalDpi="0" verticalDpi="0" r:id="rId1"/>
  <ignoredErrors>
    <ignoredError sqref="O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I19" sqref="I19"/>
    </sheetView>
  </sheetViews>
  <sheetFormatPr defaultRowHeight="15" x14ac:dyDescent="0.25"/>
  <cols>
    <col min="1" max="1" width="9.140625" style="30"/>
    <col min="2" max="2" width="9.85546875" style="30" customWidth="1"/>
    <col min="3" max="3" width="14.42578125" style="30" customWidth="1"/>
    <col min="4" max="4" width="16.42578125" style="30" customWidth="1"/>
    <col min="5" max="5" width="14.5703125" style="30" customWidth="1"/>
    <col min="6" max="8" width="17.42578125" style="30" customWidth="1"/>
    <col min="9" max="9" width="13.28515625" style="30" customWidth="1"/>
    <col min="10" max="10" width="9.42578125" style="30" customWidth="1"/>
    <col min="11" max="11" width="11.5703125" style="30" customWidth="1"/>
    <col min="12" max="16384" width="9.140625" style="30"/>
  </cols>
  <sheetData>
    <row r="1" spans="1:11" x14ac:dyDescent="0.25">
      <c r="A1" s="33" t="s">
        <v>31</v>
      </c>
      <c r="B1" s="33" t="s">
        <v>32</v>
      </c>
      <c r="C1" s="33" t="s">
        <v>22</v>
      </c>
      <c r="D1" s="33" t="s">
        <v>23</v>
      </c>
      <c r="E1" s="33" t="s">
        <v>24</v>
      </c>
      <c r="F1" s="33" t="s">
        <v>25</v>
      </c>
      <c r="G1" s="33" t="s">
        <v>26</v>
      </c>
      <c r="H1" s="33" t="s">
        <v>27</v>
      </c>
      <c r="I1" s="33" t="s">
        <v>28</v>
      </c>
      <c r="J1" s="33" t="s">
        <v>29</v>
      </c>
      <c r="K1" s="34" t="s">
        <v>30</v>
      </c>
    </row>
    <row r="2" spans="1:11" x14ac:dyDescent="0.25">
      <c r="A2" s="32" t="s">
        <v>16</v>
      </c>
      <c r="B2" s="32" t="s">
        <v>1</v>
      </c>
      <c r="C2" s="31">
        <v>9</v>
      </c>
      <c r="D2" s="31">
        <v>13</v>
      </c>
      <c r="E2" s="31">
        <v>17</v>
      </c>
      <c r="F2" s="31">
        <v>2</v>
      </c>
      <c r="G2" s="31">
        <v>2</v>
      </c>
      <c r="H2" s="31">
        <v>7</v>
      </c>
      <c r="I2" s="31">
        <v>14</v>
      </c>
      <c r="J2" s="31">
        <f>SUM(C2:I2)</f>
        <v>64</v>
      </c>
      <c r="K2" s="30">
        <v>10805</v>
      </c>
    </row>
    <row r="3" spans="1:11" x14ac:dyDescent="0.25">
      <c r="A3" s="32" t="s">
        <v>17</v>
      </c>
      <c r="B3" s="32" t="s">
        <v>1</v>
      </c>
      <c r="C3" s="31">
        <v>32</v>
      </c>
      <c r="D3" s="31">
        <v>32</v>
      </c>
      <c r="E3" s="31">
        <v>26</v>
      </c>
      <c r="F3" s="31">
        <v>20</v>
      </c>
      <c r="G3" s="31">
        <v>44</v>
      </c>
      <c r="H3" s="31">
        <v>40</v>
      </c>
      <c r="I3" s="31">
        <v>3</v>
      </c>
      <c r="J3" s="31">
        <f>SUM(C3:I3)</f>
        <v>197</v>
      </c>
      <c r="K3" s="30">
        <v>34224</v>
      </c>
    </row>
    <row r="4" spans="1:11" x14ac:dyDescent="0.25">
      <c r="A4" s="32" t="s">
        <v>18</v>
      </c>
      <c r="B4" s="32" t="s">
        <v>1</v>
      </c>
      <c r="C4" s="31">
        <v>38</v>
      </c>
      <c r="D4" s="31">
        <v>21</v>
      </c>
      <c r="E4" s="31">
        <v>33</v>
      </c>
      <c r="F4" s="31">
        <v>5</v>
      </c>
      <c r="G4" s="31">
        <v>4</v>
      </c>
      <c r="H4" s="31">
        <v>28</v>
      </c>
      <c r="I4" s="31">
        <v>9</v>
      </c>
      <c r="J4" s="31">
        <f>SUM(C4:I4)</f>
        <v>138</v>
      </c>
      <c r="K4" s="30">
        <v>22090</v>
      </c>
    </row>
    <row r="5" spans="1:11" x14ac:dyDescent="0.25">
      <c r="A5" s="32" t="s">
        <v>19</v>
      </c>
      <c r="B5" s="32" t="s">
        <v>2</v>
      </c>
      <c r="C5" s="31">
        <v>15</v>
      </c>
      <c r="D5" s="31">
        <v>21</v>
      </c>
      <c r="E5" s="31">
        <v>16</v>
      </c>
      <c r="F5" s="31">
        <v>4</v>
      </c>
      <c r="G5" s="31">
        <v>48</v>
      </c>
      <c r="H5" s="31">
        <v>40</v>
      </c>
      <c r="I5" s="31">
        <v>38</v>
      </c>
      <c r="J5" s="31">
        <f>SUM(C5:I5)</f>
        <v>182</v>
      </c>
      <c r="K5" s="30">
        <v>43935</v>
      </c>
    </row>
    <row r="6" spans="1:11" x14ac:dyDescent="0.25">
      <c r="A6" s="32" t="s">
        <v>20</v>
      </c>
      <c r="B6" s="32" t="s">
        <v>2</v>
      </c>
      <c r="C6" s="31">
        <v>14</v>
      </c>
      <c r="D6" s="31">
        <v>9</v>
      </c>
      <c r="E6" s="31">
        <v>15</v>
      </c>
      <c r="F6" s="31">
        <v>20</v>
      </c>
      <c r="G6" s="31">
        <v>13</v>
      </c>
      <c r="H6" s="31">
        <v>15</v>
      </c>
      <c r="I6" s="31">
        <v>12</v>
      </c>
      <c r="J6" s="31">
        <f>SUM(C6:I6)</f>
        <v>98</v>
      </c>
      <c r="K6" s="30">
        <v>23295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Kelly</cp:lastModifiedBy>
  <dcterms:created xsi:type="dcterms:W3CDTF">2015-06-22T23:13:11Z</dcterms:created>
  <dcterms:modified xsi:type="dcterms:W3CDTF">2015-06-23T02:00:38Z</dcterms:modified>
</cp:coreProperties>
</file>