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onSchwabish/Documents/PolicyVizBlogs/DC Zip Code TGM/"/>
    </mc:Choice>
  </mc:AlternateContent>
  <xr:revisionPtr revIDLastSave="0" documentId="13_ncr:1_{82DECCFA-E237-8A4F-992D-E200F1697FD1}" xr6:coauthVersionLast="40" xr6:coauthVersionMax="40" xr10:uidLastSave="{00000000-0000-0000-0000-000000000000}"/>
  <bookViews>
    <workbookView xWindow="3060" yWindow="680" windowWidth="23480" windowHeight="16880" tabRatio="500" xr2:uid="{00000000-000D-0000-FFFF-FFFF00000000}"/>
  </bookViews>
  <sheets>
    <sheet name="Population" sheetId="4" r:id="rId1"/>
    <sheet name="Notes" sheetId="6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4" l="1"/>
  <c r="D3" i="4"/>
  <c r="D13" i="4" l="1"/>
  <c r="D4" i="4"/>
  <c r="D5" i="4"/>
  <c r="D6" i="4"/>
  <c r="D7" i="4"/>
  <c r="D8" i="4"/>
  <c r="D9" i="4"/>
  <c r="D10" i="4"/>
  <c r="D11" i="4"/>
  <c r="D12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R7" i="4" l="1"/>
  <c r="R3" i="4"/>
  <c r="R4" i="4" l="1"/>
  <c r="R5" i="4"/>
  <c r="R6" i="4"/>
  <c r="K13" i="4"/>
  <c r="H19" i="4"/>
  <c r="E11" i="4"/>
  <c r="K20" i="4"/>
  <c r="I10" i="4"/>
  <c r="L4" i="4"/>
  <c r="H17" i="4"/>
  <c r="F9" i="4"/>
  <c r="L16" i="4"/>
  <c r="K5" i="4"/>
  <c r="R8" i="4" l="1"/>
  <c r="E13" i="4"/>
  <c r="L10" i="4"/>
  <c r="G3" i="4"/>
  <c r="G10" i="4"/>
  <c r="E10" i="4"/>
  <c r="H10" i="4"/>
  <c r="J4" i="4"/>
  <c r="H3" i="4"/>
  <c r="K10" i="4"/>
  <c r="I3" i="4"/>
  <c r="G13" i="4"/>
  <c r="J10" i="4"/>
  <c r="L3" i="4"/>
  <c r="L13" i="4"/>
  <c r="H13" i="4"/>
  <c r="F13" i="4"/>
  <c r="F10" i="4"/>
  <c r="F3" i="4"/>
  <c r="J3" i="4"/>
  <c r="E19" i="4"/>
  <c r="J19" i="4"/>
  <c r="G4" i="4"/>
  <c r="G5" i="4"/>
  <c r="I13" i="4"/>
  <c r="J5" i="4"/>
  <c r="I4" i="4"/>
  <c r="F5" i="4"/>
  <c r="K4" i="4"/>
  <c r="E20" i="4"/>
  <c r="F4" i="4"/>
  <c r="I20" i="4"/>
  <c r="J13" i="4"/>
  <c r="I19" i="4"/>
  <c r="L19" i="4"/>
  <c r="G19" i="4"/>
  <c r="E4" i="4"/>
  <c r="F19" i="4"/>
  <c r="K3" i="4"/>
  <c r="L11" i="4"/>
  <c r="J11" i="4"/>
  <c r="H4" i="4"/>
  <c r="K19" i="4"/>
  <c r="L5" i="4"/>
  <c r="H5" i="4"/>
  <c r="K11" i="4"/>
  <c r="F20" i="4"/>
  <c r="J20" i="4"/>
  <c r="H9" i="4"/>
  <c r="G17" i="4"/>
  <c r="I5" i="4"/>
  <c r="E5" i="4"/>
  <c r="G9" i="4"/>
  <c r="I17" i="4"/>
  <c r="J9" i="4"/>
  <c r="L17" i="4"/>
  <c r="L9" i="4"/>
  <c r="I9" i="4"/>
  <c r="E9" i="4"/>
  <c r="K9" i="4"/>
  <c r="F11" i="4"/>
  <c r="F17" i="4"/>
  <c r="G20" i="4"/>
  <c r="G11" i="4"/>
  <c r="E17" i="4"/>
  <c r="L20" i="4"/>
  <c r="I11" i="4"/>
  <c r="J17" i="4"/>
  <c r="H20" i="4"/>
  <c r="H16" i="4"/>
  <c r="K16" i="4"/>
  <c r="H11" i="4"/>
  <c r="K17" i="4"/>
  <c r="J16" i="4"/>
  <c r="E16" i="4"/>
  <c r="G16" i="4"/>
  <c r="F16" i="4"/>
  <c r="I22" i="4"/>
  <c r="J22" i="4"/>
  <c r="E22" i="4"/>
  <c r="G22" i="4"/>
  <c r="H22" i="4"/>
  <c r="F22" i="4"/>
  <c r="L22" i="4"/>
  <c r="K22" i="4"/>
  <c r="I16" i="4"/>
  <c r="J12" i="4"/>
  <c r="G12" i="4"/>
  <c r="F12" i="4"/>
  <c r="L12" i="4"/>
  <c r="H12" i="4"/>
  <c r="K12" i="4"/>
  <c r="I12" i="4"/>
  <c r="E12" i="4"/>
  <c r="J14" i="4"/>
  <c r="L15" i="4"/>
  <c r="E25" i="4"/>
  <c r="J21" i="4"/>
  <c r="L23" i="4"/>
  <c r="L24" i="4"/>
  <c r="I24" i="4"/>
  <c r="K8" i="4"/>
  <c r="K18" i="4"/>
  <c r="I27" i="4"/>
  <c r="H7" i="4"/>
  <c r="I6" i="4"/>
  <c r="H26" i="4"/>
  <c r="K26" i="4" l="1"/>
  <c r="K7" i="4"/>
  <c r="H8" i="4"/>
  <c r="F15" i="4"/>
  <c r="H15" i="4"/>
  <c r="G15" i="4"/>
  <c r="K15" i="4"/>
  <c r="H23" i="4"/>
  <c r="L21" i="4"/>
  <c r="G8" i="4"/>
  <c r="I15" i="4"/>
  <c r="J15" i="4"/>
  <c r="G6" i="4"/>
  <c r="H21" i="4"/>
  <c r="I21" i="4"/>
  <c r="K23" i="4"/>
  <c r="E15" i="4"/>
  <c r="H27" i="4"/>
  <c r="L14" i="4"/>
  <c r="L7" i="4"/>
  <c r="E27" i="4"/>
  <c r="G27" i="4"/>
  <c r="I14" i="4"/>
  <c r="E24" i="4"/>
  <c r="K25" i="4"/>
  <c r="E26" i="4"/>
  <c r="G7" i="4"/>
  <c r="J23" i="4"/>
  <c r="K21" i="4"/>
  <c r="J25" i="4"/>
  <c r="K14" i="4"/>
  <c r="F7" i="4"/>
  <c r="J26" i="4"/>
  <c r="L26" i="4"/>
  <c r="K6" i="4"/>
  <c r="G14" i="4"/>
  <c r="J27" i="4"/>
  <c r="F24" i="4"/>
  <c r="F25" i="4"/>
  <c r="J7" i="4"/>
  <c r="F21" i="4"/>
  <c r="H14" i="4"/>
  <c r="I26" i="4"/>
  <c r="E7" i="4"/>
  <c r="E21" i="4"/>
  <c r="F26" i="4"/>
  <c r="I7" i="4"/>
  <c r="I23" i="4"/>
  <c r="G21" i="4"/>
  <c r="F6" i="4"/>
  <c r="L25" i="4"/>
  <c r="I18" i="4"/>
  <c r="F8" i="4"/>
  <c r="G24" i="4"/>
  <c r="E6" i="4"/>
  <c r="G26" i="4"/>
  <c r="L27" i="4"/>
  <c r="H18" i="4"/>
  <c r="L8" i="4"/>
  <c r="K24" i="4"/>
  <c r="G23" i="4"/>
  <c r="H25" i="4"/>
  <c r="G25" i="4"/>
  <c r="H6" i="4"/>
  <c r="F14" i="4"/>
  <c r="F18" i="4"/>
  <c r="G18" i="4"/>
  <c r="E18" i="4"/>
  <c r="L6" i="4"/>
  <c r="J8" i="4"/>
  <c r="K27" i="4"/>
  <c r="I8" i="4"/>
  <c r="J24" i="4"/>
  <c r="F23" i="4"/>
  <c r="F27" i="4"/>
  <c r="J18" i="4"/>
  <c r="E8" i="4"/>
  <c r="H24" i="4"/>
  <c r="E23" i="4"/>
  <c r="I25" i="4"/>
  <c r="J6" i="4"/>
  <c r="E14" i="4"/>
  <c r="L18" i="4"/>
</calcChain>
</file>

<file path=xl/sharedStrings.xml><?xml version="1.0" encoding="utf-8"?>
<sst xmlns="http://schemas.openxmlformats.org/spreadsheetml/2006/main" count="33" uniqueCount="33">
  <si>
    <t>x1</t>
  </si>
  <si>
    <t>y1</t>
  </si>
  <si>
    <t>x2</t>
  </si>
  <si>
    <t>y2</t>
  </si>
  <si>
    <t>x3</t>
  </si>
  <si>
    <t>y3</t>
  </si>
  <si>
    <t>x4</t>
  </si>
  <si>
    <t>y4</t>
  </si>
  <si>
    <t>xFull</t>
  </si>
  <si>
    <t>yFull</t>
  </si>
  <si>
    <t>Group</t>
  </si>
  <si>
    <t>Series 1</t>
  </si>
  <si>
    <t>Series 2</t>
  </si>
  <si>
    <t>Series 3</t>
  </si>
  <si>
    <t>Series 4</t>
  </si>
  <si>
    <t>This file is provided to you by PolicyViz.</t>
  </si>
  <si>
    <t xml:space="preserve">Learn more about how PolicyViz can help you do a better job process, analyze, share, and present your data at https://policyviz.com/services/. </t>
  </si>
  <si>
    <t>Visit PolicyViz for resources about data visualization and presentation skills:</t>
  </si>
  <si>
    <t xml:space="preserve">-Submit your visualizations to HelpMeViz (www.helpmeviz.com) to receive feedback and advice about your visualization challenges. </t>
  </si>
  <si>
    <t>-Listen to the weekly PolicyViz Podcast to learn more about data visualization, open data, tools, presentations, and more.</t>
  </si>
  <si>
    <r>
      <t xml:space="preserve">-Purchase </t>
    </r>
    <r>
      <rPr>
        <i/>
        <sz val="12"/>
        <color theme="1"/>
        <rFont val="Calibri"/>
        <family val="2"/>
        <scheme val="minor"/>
      </rPr>
      <t xml:space="preserve">Better Presentations: A Guide for Scholars, Researchers, and Wonks (http://amzn.to/2amORq1) </t>
    </r>
    <r>
      <rPr>
        <sz val="12"/>
        <color theme="1"/>
        <rFont val="Calibri"/>
        <family val="2"/>
        <scheme val="minor"/>
      </rPr>
      <t xml:space="preserve">to learn how to deliver data-rich presentations. And visit the </t>
    </r>
    <r>
      <rPr>
        <i/>
        <sz val="12"/>
        <color theme="1"/>
        <rFont val="Calibri"/>
        <family val="2"/>
        <scheme val="minor"/>
      </rPr>
      <t xml:space="preserve">Better Presentations </t>
    </r>
    <r>
      <rPr>
        <sz val="12"/>
        <color theme="1"/>
        <rFont val="Calibri"/>
        <family val="2"/>
        <scheme val="minor"/>
      </rPr>
      <t>website to download PowerPoint files, icons, worksheets and more.</t>
    </r>
  </si>
  <si>
    <t>https://www.unitedstateszipcodes.org/20064/</t>
  </si>
  <si>
    <t>https://www.unitedstateszipcodes.org/20057/</t>
  </si>
  <si>
    <t>Zip Code</t>
  </si>
  <si>
    <t>Population</t>
  </si>
  <si>
    <t>Lookup Table</t>
  </si>
  <si>
    <t>Counter</t>
  </si>
  <si>
    <t>Data Sources</t>
  </si>
  <si>
    <t>*Population data for DC zip codes, except 20064 and 20057, are from: https://planning.dc.gov/sites/default/files/dc/sites/op/publication/attachments/DCOP_SDC_Zip%2520code%2520population%25202000.pdf</t>
  </si>
  <si>
    <t>20064:</t>
  </si>
  <si>
    <t>20057:</t>
  </si>
  <si>
    <t>Total</t>
  </si>
  <si>
    <t>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</si>
</sst>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Lucida Grande"/>
      <family val="2"/>
    </font>
    <font>
      <b/>
      <sz val="12"/>
      <color rgb="FF333333"/>
      <name val="Lucida Grande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5" fillId="0" borderId="0" xfId="0" applyFont="1" applyFill="1" applyBorder="1" applyAlignment="1">
      <alignment horizontal="right"/>
    </xf>
    <xf numFmtId="0" fontId="4" fillId="0" borderId="0" xfId="1"/>
    <xf numFmtId="3" fontId="0" fillId="0" borderId="0" xfId="0" applyNumberFormat="1"/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1" fillId="0" borderId="0" xfId="1" applyFont="1" applyBorder="1"/>
    <xf numFmtId="0" fontId="2" fillId="0" borderId="0" xfId="0" applyFont="1" applyFill="1" applyBorder="1"/>
    <xf numFmtId="0" fontId="3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4" fillId="0" borderId="0" xfId="1" applyBorder="1"/>
    <xf numFmtId="0" fontId="0" fillId="0" borderId="0" xfId="0" applyFill="1" applyAlignment="1">
      <alignment horizontal="right"/>
    </xf>
    <xf numFmtId="0" fontId="3" fillId="0" borderId="0" xfId="0" quotePrefix="1" applyFont="1" applyBorder="1"/>
    <xf numFmtId="3" fontId="3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quotePrefix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178A9"/>
      <color rgb="FF6495AE"/>
      <color rgb="FF93D6F8"/>
      <color rgb="FFD2ECFD"/>
      <color rgb="FFB5905A"/>
      <color rgb="FFFAC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48794780118701E-2"/>
          <c:y val="3.8619741725589997E-2"/>
          <c:w val="0.90287872347268805"/>
          <c:h val="0.89876588421505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Population!$F$2</c:f>
              <c:strCache>
                <c:ptCount val="1"/>
                <c:pt idx="0">
                  <c:v>y1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iamond"/>
            <c:size val="54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Population!$E$3:$E$27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2.5</c:v>
                </c:pt>
                <c:pt idx="4">
                  <c:v>#N/A</c:v>
                </c:pt>
                <c:pt idx="5">
                  <c:v>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2.5</c:v>
                </c:pt>
                <c:pt idx="21">
                  <c:v>#N/A</c:v>
                </c:pt>
                <c:pt idx="22">
                  <c:v>2.5</c:v>
                </c:pt>
                <c:pt idx="23">
                  <c:v>4</c:v>
                </c:pt>
                <c:pt idx="24">
                  <c:v>3.5</c:v>
                </c:pt>
              </c:numCache>
            </c:numRef>
          </c:xVal>
          <c:yVal>
            <c:numRef>
              <c:f>Population!$F$3:$F$27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#N/A</c:v>
                </c:pt>
                <c:pt idx="5">
                  <c:v>2.5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4</c:v>
                </c:pt>
                <c:pt idx="21">
                  <c:v>#N/A</c:v>
                </c:pt>
                <c:pt idx="22">
                  <c:v>2</c:v>
                </c:pt>
                <c:pt idx="23">
                  <c:v>3.5</c:v>
                </c:pt>
                <c:pt idx="2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87-2142-9218-7EA552DBDF3A}"/>
            </c:ext>
          </c:extLst>
        </c:ser>
        <c:ser>
          <c:idx val="1"/>
          <c:order val="1"/>
          <c:tx>
            <c:strRef>
              <c:f>Population!$H$2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Population!$G$3:$G$27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3</c:v>
                </c:pt>
                <c:pt idx="19">
                  <c:v>#N/A</c:v>
                </c:pt>
                <c:pt idx="20">
                  <c:v>#N/A</c:v>
                </c:pt>
                <c:pt idx="21">
                  <c:v>2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Population!$H$3:$H$27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5.5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1.5</c:v>
                </c:pt>
                <c:pt idx="19">
                  <c:v>#N/A</c:v>
                </c:pt>
                <c:pt idx="20">
                  <c:v>#N/A</c:v>
                </c:pt>
                <c:pt idx="21">
                  <c:v>1.5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87-2142-9218-7EA552DBDF3A}"/>
            </c:ext>
          </c:extLst>
        </c:ser>
        <c:ser>
          <c:idx val="2"/>
          <c:order val="2"/>
          <c:tx>
            <c:strRef>
              <c:f>Population!$J$2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Population!$I$3:$I$27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3.5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1.5</c:v>
                </c:pt>
                <c:pt idx="7">
                  <c:v>2</c:v>
                </c:pt>
                <c:pt idx="8">
                  <c:v>#N/A</c:v>
                </c:pt>
                <c:pt idx="9">
                  <c:v>3</c:v>
                </c:pt>
                <c:pt idx="10">
                  <c:v>#N/A</c:v>
                </c:pt>
                <c:pt idx="11">
                  <c:v>#N/A</c:v>
                </c:pt>
                <c:pt idx="12">
                  <c:v>2.5</c:v>
                </c:pt>
                <c:pt idx="13">
                  <c:v>#N/A</c:v>
                </c:pt>
                <c:pt idx="14">
                  <c:v>4</c:v>
                </c:pt>
                <c:pt idx="15">
                  <c:v>4.5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Population!$J$3:$J$27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</c:v>
                </c:pt>
                <c:pt idx="7">
                  <c:v>3.5</c:v>
                </c:pt>
                <c:pt idx="8">
                  <c:v>#N/A</c:v>
                </c:pt>
                <c:pt idx="9">
                  <c:v>4.5</c:v>
                </c:pt>
                <c:pt idx="10">
                  <c:v>#N/A</c:v>
                </c:pt>
                <c:pt idx="11">
                  <c:v>#N/A</c:v>
                </c:pt>
                <c:pt idx="12">
                  <c:v>5</c:v>
                </c:pt>
                <c:pt idx="13">
                  <c:v>#N/A</c:v>
                </c:pt>
                <c:pt idx="14">
                  <c:v>4.5</c:v>
                </c:pt>
                <c:pt idx="15">
                  <c:v>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87-2142-9218-7EA552DBDF3A}"/>
            </c:ext>
          </c:extLst>
        </c:ser>
        <c:ser>
          <c:idx val="3"/>
          <c:order val="3"/>
          <c:tx>
            <c:strRef>
              <c:f>Population!$L$2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Population!$K$3:$K$27</c:f>
              <c:numCache>
                <c:formatCode>General</c:formatCode>
                <c:ptCount val="25"/>
                <c:pt idx="0">
                  <c:v>3.5</c:v>
                </c:pt>
                <c:pt idx="1">
                  <c:v>4.5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2.5</c:v>
                </c:pt>
                <c:pt idx="9">
                  <c:v>#N/A</c:v>
                </c:pt>
                <c:pt idx="10">
                  <c:v>3.5</c:v>
                </c:pt>
                <c:pt idx="11">
                  <c:v>#N/A</c:v>
                </c:pt>
                <c:pt idx="12">
                  <c:v>#N/A</c:v>
                </c:pt>
                <c:pt idx="13">
                  <c:v>2</c:v>
                </c:pt>
                <c:pt idx="14">
                  <c:v>#N/A</c:v>
                </c:pt>
                <c:pt idx="15">
                  <c:v>#N/A</c:v>
                </c:pt>
                <c:pt idx="16">
                  <c:v>5</c:v>
                </c:pt>
                <c:pt idx="17">
                  <c:v>4</c:v>
                </c:pt>
                <c:pt idx="18">
                  <c:v>#N/A</c:v>
                </c:pt>
                <c:pt idx="19">
                  <c:v>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Population!$L$3:$L$27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</c:v>
                </c:pt>
                <c:pt idx="9">
                  <c:v>#N/A</c:v>
                </c:pt>
                <c:pt idx="10">
                  <c:v>5</c:v>
                </c:pt>
                <c:pt idx="11">
                  <c:v>#N/A</c:v>
                </c:pt>
                <c:pt idx="12">
                  <c:v>#N/A</c:v>
                </c:pt>
                <c:pt idx="13">
                  <c:v>4.5</c:v>
                </c:pt>
                <c:pt idx="14">
                  <c:v>#N/A</c:v>
                </c:pt>
                <c:pt idx="15">
                  <c:v>#N/A</c:v>
                </c:pt>
                <c:pt idx="16">
                  <c:v>3.5</c:v>
                </c:pt>
                <c:pt idx="17">
                  <c:v>2.5</c:v>
                </c:pt>
                <c:pt idx="18">
                  <c:v>#N/A</c:v>
                </c:pt>
                <c:pt idx="19">
                  <c:v>0.5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87-2142-9218-7EA552DBD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3186224"/>
        <c:axId val="-1141673328"/>
      </c:scatterChart>
      <c:valAx>
        <c:axId val="-118318622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1673328"/>
        <c:crosses val="autoZero"/>
        <c:crossBetween val="midCat"/>
      </c:valAx>
      <c:valAx>
        <c:axId val="-114167332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318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Population!$F$2</c:f>
              <c:strCache>
                <c:ptCount val="1"/>
                <c:pt idx="0">
                  <c:v>y1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iamond"/>
            <c:size val="54"/>
            <c:spPr>
              <a:solidFill>
                <a:srgbClr val="D2ECFD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20004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D-1D4F-A5A0-3230660453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2D-1D4F-A5A0-3230660453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20006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D-1D4F-A5A0-3230660453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is-IS"/>
                      <a:t>20007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2D-1D4F-A5A0-3230660453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is-IS"/>
                      <a:t>20008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2D-1D4F-A5A0-3230660453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is-IS"/>
                      <a:t>20009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2D-1D4F-A5A0-3230660453B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is-IS"/>
                      <a:t>20010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2D-1D4F-A5A0-3230660453B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is-IS"/>
                      <a:t>20011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2D-1D4F-A5A0-3230660453B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20012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2D-1D4F-A5A0-3230660453B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20015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2D-1D4F-A5A0-3230660453B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is-IS"/>
                      <a:t>20016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2D-1D4F-A5A0-3230660453B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is-IS"/>
                      <a:t>20017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2D-1D4F-A5A0-3230660453B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20018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2D-1D4F-A5A0-3230660453B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is-IS"/>
                      <a:t>20019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2D-1D4F-A5A0-3230660453B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is-IS"/>
                      <a:t>20002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2D-1D4F-A5A0-3230660453B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20024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2D-1D4F-A5A0-3230660453B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C0114F7-F491-E84E-B877-D20672274789}" type="XVALUE">
                      <a:rPr lang="is-IS"/>
                      <a:pPr/>
                      <a:t>[X VALUE]</a:t>
                    </a:fld>
                    <a:r>
                      <a:rPr lang="is-IS"/>
                      <a:t>0032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72D-1D4F-A5A0-3230660453B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20036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2D-1D4F-A5A0-3230660453B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C7909E4-12DF-9C46-A137-EF969853729C}" type="XVALUE">
                      <a:rPr lang="en-US"/>
                      <a:pPr/>
                      <a:t>[X VALUE]</a:t>
                    </a:fld>
                    <a:r>
                      <a:rPr lang="en-US"/>
                      <a:t>0037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72D-1D4F-A5A0-3230660453B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20057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2D-1D4F-A5A0-3230660453B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20059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2D-1D4F-A5A0-3230660453B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20064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2D-1D4F-A5A0-32306604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Population!$E$3:$E$27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2.5</c:v>
                </c:pt>
                <c:pt idx="4">
                  <c:v>#N/A</c:v>
                </c:pt>
                <c:pt idx="5">
                  <c:v>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2.5</c:v>
                </c:pt>
                <c:pt idx="21">
                  <c:v>#N/A</c:v>
                </c:pt>
                <c:pt idx="22">
                  <c:v>2.5</c:v>
                </c:pt>
                <c:pt idx="23">
                  <c:v>4</c:v>
                </c:pt>
                <c:pt idx="24">
                  <c:v>3.5</c:v>
                </c:pt>
              </c:numCache>
            </c:numRef>
          </c:xVal>
          <c:yVal>
            <c:numRef>
              <c:f>Population!$F$3:$F$27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#N/A</c:v>
                </c:pt>
                <c:pt idx="5">
                  <c:v>2.5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4</c:v>
                </c:pt>
                <c:pt idx="21">
                  <c:v>#N/A</c:v>
                </c:pt>
                <c:pt idx="22">
                  <c:v>2</c:v>
                </c:pt>
                <c:pt idx="23">
                  <c:v>3.5</c:v>
                </c:pt>
                <c:pt idx="2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72D-1D4F-A5A0-3230660453B3}"/>
            </c:ext>
          </c:extLst>
        </c:ser>
        <c:ser>
          <c:idx val="1"/>
          <c:order val="1"/>
          <c:tx>
            <c:strRef>
              <c:f>Population!$H$2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4"/>
            <c:spPr>
              <a:solidFill>
                <a:srgbClr val="93D6F8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72D-1D4F-A5A0-3230660453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2D-1D4F-A5A0-3230660453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72D-1D4F-A5A0-3230660453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72D-1D4F-A5A0-3230660453B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20010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72D-1D4F-A5A0-3230660453B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20012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2D-1D4F-A5A0-3230660453B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20015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72D-1D4F-A5A0-3230660453B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20016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72D-1D4F-A5A0-3230660453B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20017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72D-1D4F-A5A0-3230660453B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20018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72D-1D4F-A5A0-3230660453B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20024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72D-1D4F-A5A0-3230660453B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20037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72D-1D4F-A5A0-32306604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Population!$G$3:$G$27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3</c:v>
                </c:pt>
                <c:pt idx="19">
                  <c:v>#N/A</c:v>
                </c:pt>
                <c:pt idx="20">
                  <c:v>#N/A</c:v>
                </c:pt>
                <c:pt idx="21">
                  <c:v>2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Population!$H$3:$H$27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5.5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1.5</c:v>
                </c:pt>
                <c:pt idx="19">
                  <c:v>#N/A</c:v>
                </c:pt>
                <c:pt idx="20">
                  <c:v>#N/A</c:v>
                </c:pt>
                <c:pt idx="21">
                  <c:v>1.5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72D-1D4F-A5A0-3230660453B3}"/>
            </c:ext>
          </c:extLst>
        </c:ser>
        <c:ser>
          <c:idx val="2"/>
          <c:order val="2"/>
          <c:tx>
            <c:strRef>
              <c:f>Population!$J$2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4"/>
            <c:spPr>
              <a:solidFill>
                <a:srgbClr val="6495AE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20001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72D-1D4F-A5A0-3230660453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72D-1D4F-A5A0-3230660453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20003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72D-1D4F-A5A0-3230660453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20005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72D-1D4F-A5A0-3230660453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72D-1D4F-A5A0-3230660453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72D-1D4F-A5A0-3230660453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20009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72D-1D4F-A5A0-3230660453B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20010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72D-1D4F-A5A0-3230660453B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20012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72D-1D4F-A5A0-3230660453B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20015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72D-1D4F-A5A0-3230660453B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20016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72D-1D4F-A5A0-3230660453B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20017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72D-1D4F-A5A0-3230660453B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20018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72D-1D4F-A5A0-3230660453B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20019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72D-1D4F-A5A0-3230660453B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20003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72D-1D4F-A5A0-3230660453B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20024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72D-1D4F-A5A0-3230660453B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20032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72D-1D4F-A5A0-3230660453B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20037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72D-1D4F-A5A0-32306604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Population!$I$3:$I$27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3.5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1.5</c:v>
                </c:pt>
                <c:pt idx="7">
                  <c:v>2</c:v>
                </c:pt>
                <c:pt idx="8">
                  <c:v>#N/A</c:v>
                </c:pt>
                <c:pt idx="9">
                  <c:v>3</c:v>
                </c:pt>
                <c:pt idx="10">
                  <c:v>#N/A</c:v>
                </c:pt>
                <c:pt idx="11">
                  <c:v>#N/A</c:v>
                </c:pt>
                <c:pt idx="12">
                  <c:v>2.5</c:v>
                </c:pt>
                <c:pt idx="13">
                  <c:v>#N/A</c:v>
                </c:pt>
                <c:pt idx="14">
                  <c:v>4</c:v>
                </c:pt>
                <c:pt idx="15">
                  <c:v>4.5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Population!$J$3:$J$27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</c:v>
                </c:pt>
                <c:pt idx="7">
                  <c:v>3.5</c:v>
                </c:pt>
                <c:pt idx="8">
                  <c:v>#N/A</c:v>
                </c:pt>
                <c:pt idx="9">
                  <c:v>4.5</c:v>
                </c:pt>
                <c:pt idx="10">
                  <c:v>#N/A</c:v>
                </c:pt>
                <c:pt idx="11">
                  <c:v>#N/A</c:v>
                </c:pt>
                <c:pt idx="12">
                  <c:v>5</c:v>
                </c:pt>
                <c:pt idx="13">
                  <c:v>#N/A</c:v>
                </c:pt>
                <c:pt idx="14">
                  <c:v>4.5</c:v>
                </c:pt>
                <c:pt idx="15">
                  <c:v>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72D-1D4F-A5A0-3230660453B3}"/>
            </c:ext>
          </c:extLst>
        </c:ser>
        <c:ser>
          <c:idx val="3"/>
          <c:order val="3"/>
          <c:tx>
            <c:strRef>
              <c:f>Population!$L$2</c:f>
              <c:strCache>
                <c:ptCount val="1"/>
                <c:pt idx="0">
                  <c:v>y4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4"/>
            <c:spPr>
              <a:solidFill>
                <a:srgbClr val="0178A9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20001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72D-1D4F-A5A0-3230660453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20002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72D-1D4F-A5A0-3230660453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20003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D72D-1D4F-A5A0-3230660453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20007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72D-1D4F-A5A0-3230660453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20008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72D-1D4F-A5A0-3230660453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20009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72D-1D4F-A5A0-3230660453B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20010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72D-1D4F-A5A0-3230660453B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20011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72D-1D4F-A5A0-3230660453B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20016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72D-1D4F-A5A0-3230660453B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20019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72D-1D4F-A5A0-3230660453B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20020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72D-1D4F-A5A0-3230660453B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20032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72D-1D4F-A5A0-3230660453B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is-IS"/>
                      <a:t>20057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72D-1D4F-A5A0-323066045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Population!$K$3:$K$27</c:f>
              <c:numCache>
                <c:formatCode>General</c:formatCode>
                <c:ptCount val="25"/>
                <c:pt idx="0">
                  <c:v>3.5</c:v>
                </c:pt>
                <c:pt idx="1">
                  <c:v>4.5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2.5</c:v>
                </c:pt>
                <c:pt idx="9">
                  <c:v>#N/A</c:v>
                </c:pt>
                <c:pt idx="10">
                  <c:v>3.5</c:v>
                </c:pt>
                <c:pt idx="11">
                  <c:v>#N/A</c:v>
                </c:pt>
                <c:pt idx="12">
                  <c:v>#N/A</c:v>
                </c:pt>
                <c:pt idx="13">
                  <c:v>2</c:v>
                </c:pt>
                <c:pt idx="14">
                  <c:v>#N/A</c:v>
                </c:pt>
                <c:pt idx="15">
                  <c:v>#N/A</c:v>
                </c:pt>
                <c:pt idx="16">
                  <c:v>5</c:v>
                </c:pt>
                <c:pt idx="17">
                  <c:v>4</c:v>
                </c:pt>
                <c:pt idx="18">
                  <c:v>#N/A</c:v>
                </c:pt>
                <c:pt idx="19">
                  <c:v>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Population!$L$3:$L$27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</c:v>
                </c:pt>
                <c:pt idx="9">
                  <c:v>#N/A</c:v>
                </c:pt>
                <c:pt idx="10">
                  <c:v>5</c:v>
                </c:pt>
                <c:pt idx="11">
                  <c:v>#N/A</c:v>
                </c:pt>
                <c:pt idx="12">
                  <c:v>#N/A</c:v>
                </c:pt>
                <c:pt idx="13">
                  <c:v>4.5</c:v>
                </c:pt>
                <c:pt idx="14">
                  <c:v>#N/A</c:v>
                </c:pt>
                <c:pt idx="15">
                  <c:v>#N/A</c:v>
                </c:pt>
                <c:pt idx="16">
                  <c:v>3.5</c:v>
                </c:pt>
                <c:pt idx="17">
                  <c:v>2.5</c:v>
                </c:pt>
                <c:pt idx="18">
                  <c:v>#N/A</c:v>
                </c:pt>
                <c:pt idx="19">
                  <c:v>0.5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72D-1D4F-A5A0-32306604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8112688"/>
        <c:axId val="-1088096400"/>
      </c:scatterChart>
      <c:valAx>
        <c:axId val="-1088112688"/>
        <c:scaling>
          <c:orientation val="minMax"/>
          <c:max val="6"/>
        </c:scaling>
        <c:delete val="1"/>
        <c:axPos val="b"/>
        <c:numFmt formatCode="General" sourceLinked="1"/>
        <c:majorTickMark val="none"/>
        <c:minorTickMark val="none"/>
        <c:tickLblPos val="nextTo"/>
        <c:crossAx val="-1088096400"/>
        <c:crosses val="autoZero"/>
        <c:crossBetween val="midCat"/>
      </c:valAx>
      <c:valAx>
        <c:axId val="-1088096400"/>
        <c:scaling>
          <c:orientation val="minMax"/>
          <c:max val="6"/>
        </c:scaling>
        <c:delete val="1"/>
        <c:axPos val="l"/>
        <c:numFmt formatCode="General" sourceLinked="1"/>
        <c:majorTickMark val="none"/>
        <c:minorTickMark val="none"/>
        <c:tickLblPos val="nextTo"/>
        <c:crossAx val="-108811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/>
          </a:solidFill>
          <a:latin typeface="Lato" charset="0"/>
          <a:ea typeface="Lato" charset="0"/>
          <a:cs typeface="Lato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473653</xdr:colOff>
      <xdr:row>9</xdr:row>
      <xdr:rowOff>40080</xdr:rowOff>
    </xdr:from>
    <xdr:to>
      <xdr:col>26</xdr:col>
      <xdr:colOff>694150</xdr:colOff>
      <xdr:row>33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16853" y="1868880"/>
          <a:ext cx="5173497" cy="483672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29</xdr:row>
      <xdr:rowOff>146519</xdr:rowOff>
    </xdr:from>
    <xdr:to>
      <xdr:col>10</xdr:col>
      <xdr:colOff>501598</xdr:colOff>
      <xdr:row>52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9</xdr:row>
      <xdr:rowOff>16777</xdr:rowOff>
    </xdr:from>
    <xdr:to>
      <xdr:col>20</xdr:col>
      <xdr:colOff>482919</xdr:colOff>
      <xdr:row>32</xdr:row>
      <xdr:rowOff>156005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tedstateszipcodes.org/2005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tabSelected="1" zoomScale="119" workbookViewId="0"/>
  </sheetViews>
  <sheetFormatPr baseColWidth="10" defaultRowHeight="16"/>
  <cols>
    <col min="6" max="12" width="8.83203125" customWidth="1"/>
  </cols>
  <sheetData>
    <row r="1" spans="1:25">
      <c r="E1" s="29" t="s">
        <v>11</v>
      </c>
      <c r="F1" s="29"/>
      <c r="G1" s="29" t="s">
        <v>12</v>
      </c>
      <c r="H1" s="29"/>
      <c r="I1" s="29" t="s">
        <v>13</v>
      </c>
      <c r="J1" s="29"/>
      <c r="K1" s="29" t="s">
        <v>14</v>
      </c>
      <c r="L1" s="29"/>
    </row>
    <row r="2" spans="1:25">
      <c r="A2" s="4" t="s">
        <v>26</v>
      </c>
      <c r="B2" s="4" t="s">
        <v>23</v>
      </c>
      <c r="C2" s="4" t="s">
        <v>24</v>
      </c>
      <c r="D2" s="4" t="s">
        <v>10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P2" s="30" t="s">
        <v>25</v>
      </c>
      <c r="Q2" s="30"/>
      <c r="R2" s="4" t="s">
        <v>32</v>
      </c>
      <c r="S2" s="16"/>
      <c r="T2" s="11"/>
      <c r="U2" s="17"/>
    </row>
    <row r="3" spans="1:25">
      <c r="A3">
        <v>1</v>
      </c>
      <c r="B3" s="1">
        <v>20001</v>
      </c>
      <c r="C3" s="14">
        <v>33550</v>
      </c>
      <c r="D3" s="14">
        <f>VLOOKUP(C3,$P$3:$Q$7,2,1)+1</f>
        <v>4</v>
      </c>
      <c r="E3" s="2" t="e">
        <f>IF($D3=1,$M3,NA())</f>
        <v>#N/A</v>
      </c>
      <c r="F3" s="2" t="e">
        <f>IF($D3=1,$N3,NA())</f>
        <v>#N/A</v>
      </c>
      <c r="G3" s="2" t="e">
        <f>IF($D3=2,$M3,NA())</f>
        <v>#N/A</v>
      </c>
      <c r="H3" s="2" t="e">
        <f>IF($D3=2,$N3,NA())</f>
        <v>#N/A</v>
      </c>
      <c r="I3" s="2" t="e">
        <f>IF($D3=3,$M3,NA())</f>
        <v>#N/A</v>
      </c>
      <c r="J3" s="2" t="e">
        <f>IF($D3=3,$N3,NA())</f>
        <v>#N/A</v>
      </c>
      <c r="K3" s="2">
        <f>IF($D3=4,$M3,NA())</f>
        <v>3.5</v>
      </c>
      <c r="L3" s="2">
        <f>IF($D3=4,$N3,NA())</f>
        <v>3</v>
      </c>
      <c r="M3">
        <v>3.5</v>
      </c>
      <c r="N3">
        <v>3</v>
      </c>
      <c r="P3" s="13">
        <v>0</v>
      </c>
      <c r="Q3">
        <v>0</v>
      </c>
      <c r="R3" s="20">
        <f>COUNTIF($D$3:$D$27,Q3)</f>
        <v>0</v>
      </c>
      <c r="S3" s="21"/>
      <c r="T3" s="17"/>
      <c r="U3" s="17"/>
    </row>
    <row r="4" spans="1:25">
      <c r="A4">
        <v>2</v>
      </c>
      <c r="B4" s="1">
        <v>20002</v>
      </c>
      <c r="C4" s="14">
        <v>49333</v>
      </c>
      <c r="D4" s="14">
        <f t="shared" ref="D4:D27" si="0">VLOOKUP(C4,$P$3:$Q$7,2,1)+1</f>
        <v>4</v>
      </c>
      <c r="E4" s="2" t="e">
        <f t="shared" ref="E4:E27" si="1">IF($D4=1,$M4,NA())</f>
        <v>#N/A</v>
      </c>
      <c r="F4" s="2" t="e">
        <f t="shared" ref="F4:F27" si="2">IF($D4=1,$N4,NA())</f>
        <v>#N/A</v>
      </c>
      <c r="G4" s="2" t="e">
        <f t="shared" ref="G4:G27" si="3">IF($D4=2,$M4,NA())</f>
        <v>#N/A</v>
      </c>
      <c r="H4" s="2" t="e">
        <f t="shared" ref="H4:H27" si="4">IF($D4=2,$N4,NA())</f>
        <v>#N/A</v>
      </c>
      <c r="I4" s="2" t="e">
        <f t="shared" ref="I4:I27" si="5">IF($D4=3,$M4,NA())</f>
        <v>#N/A</v>
      </c>
      <c r="J4" s="2" t="e">
        <f t="shared" ref="J4:J27" si="6">IF($D4=3,$N4,NA())</f>
        <v>#N/A</v>
      </c>
      <c r="K4" s="2">
        <f t="shared" ref="K4:K27" si="7">IF($D4=4,$M4,NA())</f>
        <v>4.5</v>
      </c>
      <c r="L4" s="2">
        <f t="shared" ref="L4:L27" si="8">IF($D4=4,$N4,NA())</f>
        <v>3</v>
      </c>
      <c r="M4">
        <v>4.5</v>
      </c>
      <c r="N4">
        <v>3</v>
      </c>
      <c r="P4" s="13">
        <v>4000</v>
      </c>
      <c r="Q4">
        <v>1</v>
      </c>
      <c r="R4" s="20">
        <f t="shared" ref="R4:R7" si="9">COUNTIF($D$3:$D$27,Q4)</f>
        <v>6</v>
      </c>
      <c r="T4" s="27"/>
      <c r="U4" s="17"/>
    </row>
    <row r="5" spans="1:25">
      <c r="A5">
        <v>3</v>
      </c>
      <c r="B5" s="1">
        <v>20003</v>
      </c>
      <c r="C5" s="14">
        <v>23122</v>
      </c>
      <c r="D5" s="14">
        <f t="shared" si="0"/>
        <v>3</v>
      </c>
      <c r="E5" s="2" t="e">
        <f t="shared" si="1"/>
        <v>#N/A</v>
      </c>
      <c r="F5" s="2" t="e">
        <f t="shared" si="2"/>
        <v>#N/A</v>
      </c>
      <c r="G5" s="2" t="e">
        <f t="shared" si="3"/>
        <v>#N/A</v>
      </c>
      <c r="H5" s="2" t="e">
        <f t="shared" si="4"/>
        <v>#N/A</v>
      </c>
      <c r="I5" s="2">
        <f t="shared" si="5"/>
        <v>3.5</v>
      </c>
      <c r="J5" s="2">
        <f t="shared" si="6"/>
        <v>2</v>
      </c>
      <c r="K5" s="2" t="e">
        <f t="shared" si="7"/>
        <v>#N/A</v>
      </c>
      <c r="L5" s="2" t="e">
        <f t="shared" si="8"/>
        <v>#N/A</v>
      </c>
      <c r="M5">
        <v>3.5</v>
      </c>
      <c r="N5">
        <v>2</v>
      </c>
      <c r="P5" s="13">
        <v>15000</v>
      </c>
      <c r="Q5">
        <v>2</v>
      </c>
      <c r="R5" s="20">
        <f t="shared" si="9"/>
        <v>4</v>
      </c>
      <c r="S5" s="21"/>
      <c r="T5" s="17"/>
      <c r="U5" s="17"/>
    </row>
    <row r="6" spans="1:25">
      <c r="A6">
        <v>4</v>
      </c>
      <c r="B6" s="1">
        <v>20004</v>
      </c>
      <c r="C6" s="14">
        <v>901</v>
      </c>
      <c r="D6" s="14">
        <f t="shared" si="0"/>
        <v>1</v>
      </c>
      <c r="E6" s="2">
        <f t="shared" si="1"/>
        <v>2.5</v>
      </c>
      <c r="F6" s="2">
        <f t="shared" si="2"/>
        <v>1</v>
      </c>
      <c r="G6" s="2" t="e">
        <f t="shared" si="3"/>
        <v>#N/A</v>
      </c>
      <c r="H6" s="2" t="e">
        <f t="shared" si="4"/>
        <v>#N/A</v>
      </c>
      <c r="I6" s="2" t="e">
        <f t="shared" si="5"/>
        <v>#N/A</v>
      </c>
      <c r="J6" s="2" t="e">
        <f t="shared" si="6"/>
        <v>#N/A</v>
      </c>
      <c r="K6" s="2" t="e">
        <f t="shared" si="7"/>
        <v>#N/A</v>
      </c>
      <c r="L6" s="2" t="e">
        <f t="shared" si="8"/>
        <v>#N/A</v>
      </c>
      <c r="M6">
        <v>2.5</v>
      </c>
      <c r="N6">
        <v>1</v>
      </c>
      <c r="P6" s="13">
        <v>30000</v>
      </c>
      <c r="Q6">
        <v>3</v>
      </c>
      <c r="R6" s="20">
        <f t="shared" si="9"/>
        <v>7</v>
      </c>
      <c r="S6" s="23"/>
      <c r="T6" s="17"/>
      <c r="U6" s="17"/>
    </row>
    <row r="7" spans="1:25">
      <c r="A7">
        <v>5</v>
      </c>
      <c r="B7" s="1">
        <v>20005</v>
      </c>
      <c r="C7" s="14">
        <v>10610</v>
      </c>
      <c r="D7" s="14">
        <f t="shared" si="0"/>
        <v>2</v>
      </c>
      <c r="E7" s="2" t="e">
        <f t="shared" si="1"/>
        <v>#N/A</v>
      </c>
      <c r="F7" s="2" t="e">
        <f t="shared" si="2"/>
        <v>#N/A</v>
      </c>
      <c r="G7" s="2">
        <f t="shared" si="3"/>
        <v>3</v>
      </c>
      <c r="H7" s="2">
        <f t="shared" si="4"/>
        <v>3.5</v>
      </c>
      <c r="I7" s="2" t="e">
        <f t="shared" si="5"/>
        <v>#N/A</v>
      </c>
      <c r="J7" s="2" t="e">
        <f t="shared" si="6"/>
        <v>#N/A</v>
      </c>
      <c r="K7" s="2" t="e">
        <f t="shared" si="7"/>
        <v>#N/A</v>
      </c>
      <c r="L7" s="2" t="e">
        <f t="shared" si="8"/>
        <v>#N/A</v>
      </c>
      <c r="M7">
        <v>3</v>
      </c>
      <c r="N7">
        <v>3.5</v>
      </c>
      <c r="P7" s="13">
        <v>60000</v>
      </c>
      <c r="Q7">
        <v>4</v>
      </c>
      <c r="R7" s="20">
        <f t="shared" si="9"/>
        <v>8</v>
      </c>
      <c r="S7" s="21"/>
      <c r="T7" s="17"/>
      <c r="U7" s="17"/>
    </row>
    <row r="8" spans="1:25">
      <c r="A8">
        <v>6</v>
      </c>
      <c r="B8" s="1">
        <v>20006</v>
      </c>
      <c r="C8" s="14">
        <v>1874</v>
      </c>
      <c r="D8" s="14">
        <f t="shared" si="0"/>
        <v>1</v>
      </c>
      <c r="E8" s="2">
        <f t="shared" si="1"/>
        <v>3</v>
      </c>
      <c r="F8" s="2">
        <f t="shared" si="2"/>
        <v>2.5</v>
      </c>
      <c r="G8" s="2" t="e">
        <f t="shared" si="3"/>
        <v>#N/A</v>
      </c>
      <c r="H8" s="2" t="e">
        <f t="shared" si="4"/>
        <v>#N/A</v>
      </c>
      <c r="I8" s="2" t="e">
        <f t="shared" si="5"/>
        <v>#N/A</v>
      </c>
      <c r="J8" s="2" t="e">
        <f t="shared" si="6"/>
        <v>#N/A</v>
      </c>
      <c r="K8" s="2" t="e">
        <f t="shared" si="7"/>
        <v>#N/A</v>
      </c>
      <c r="L8" s="2" t="e">
        <f t="shared" si="8"/>
        <v>#N/A</v>
      </c>
      <c r="M8">
        <v>3</v>
      </c>
      <c r="N8">
        <v>2.5</v>
      </c>
      <c r="P8" s="18"/>
      <c r="Q8" s="16" t="s">
        <v>31</v>
      </c>
      <c r="R8" s="28">
        <f>SUM(R3:R7)</f>
        <v>25</v>
      </c>
      <c r="S8" s="21"/>
      <c r="T8" s="25"/>
      <c r="U8" s="17"/>
      <c r="Y8" s="3"/>
    </row>
    <row r="9" spans="1:25">
      <c r="A9">
        <v>7</v>
      </c>
      <c r="B9" s="1">
        <v>20007</v>
      </c>
      <c r="C9" s="14">
        <v>28818</v>
      </c>
      <c r="D9" s="14">
        <f t="shared" si="0"/>
        <v>3</v>
      </c>
      <c r="E9" s="2" t="e">
        <f t="shared" si="1"/>
        <v>#N/A</v>
      </c>
      <c r="F9" s="2" t="e">
        <f t="shared" si="2"/>
        <v>#N/A</v>
      </c>
      <c r="G9" s="2" t="e">
        <f t="shared" si="3"/>
        <v>#N/A</v>
      </c>
      <c r="H9" s="2" t="e">
        <f t="shared" si="4"/>
        <v>#N/A</v>
      </c>
      <c r="I9" s="2">
        <f t="shared" si="5"/>
        <v>1.5</v>
      </c>
      <c r="J9" s="2">
        <f t="shared" si="6"/>
        <v>3</v>
      </c>
      <c r="K9" s="2" t="e">
        <f t="shared" si="7"/>
        <v>#N/A</v>
      </c>
      <c r="L9" s="2" t="e">
        <f t="shared" si="8"/>
        <v>#N/A</v>
      </c>
      <c r="M9">
        <v>1.5</v>
      </c>
      <c r="N9">
        <v>3</v>
      </c>
      <c r="P9" s="18"/>
      <c r="Q9" s="19"/>
      <c r="R9" s="22"/>
      <c r="S9" s="21"/>
      <c r="T9" s="17"/>
      <c r="U9" s="17"/>
      <c r="Y9" s="3"/>
    </row>
    <row r="10" spans="1:25">
      <c r="A10">
        <v>8</v>
      </c>
      <c r="B10" s="1">
        <v>20008</v>
      </c>
      <c r="C10" s="14">
        <v>26195</v>
      </c>
      <c r="D10" s="14">
        <f t="shared" si="0"/>
        <v>3</v>
      </c>
      <c r="E10" s="2" t="e">
        <f t="shared" si="1"/>
        <v>#N/A</v>
      </c>
      <c r="F10" s="2" t="e">
        <f t="shared" si="2"/>
        <v>#N/A</v>
      </c>
      <c r="G10" s="2" t="e">
        <f t="shared" si="3"/>
        <v>#N/A</v>
      </c>
      <c r="H10" s="2" t="e">
        <f t="shared" si="4"/>
        <v>#N/A</v>
      </c>
      <c r="I10" s="2">
        <f t="shared" si="5"/>
        <v>2</v>
      </c>
      <c r="J10" s="2">
        <f t="shared" si="6"/>
        <v>3.5</v>
      </c>
      <c r="K10" s="2" t="e">
        <f t="shared" si="7"/>
        <v>#N/A</v>
      </c>
      <c r="L10" s="2" t="e">
        <f t="shared" si="8"/>
        <v>#N/A</v>
      </c>
      <c r="M10">
        <v>2</v>
      </c>
      <c r="N10">
        <v>3.5</v>
      </c>
      <c r="P10" s="18"/>
      <c r="Q10" s="19"/>
      <c r="R10" s="22"/>
      <c r="S10" s="21"/>
      <c r="T10" s="17"/>
      <c r="U10" s="17"/>
      <c r="Y10" s="3"/>
    </row>
    <row r="11" spans="1:25">
      <c r="A11">
        <v>9</v>
      </c>
      <c r="B11" s="1">
        <v>20009</v>
      </c>
      <c r="C11" s="14">
        <v>46561</v>
      </c>
      <c r="D11" s="14">
        <f t="shared" si="0"/>
        <v>4</v>
      </c>
      <c r="E11" s="2" t="e">
        <f t="shared" si="1"/>
        <v>#N/A</v>
      </c>
      <c r="F11" s="2" t="e">
        <f t="shared" si="2"/>
        <v>#N/A</v>
      </c>
      <c r="G11" s="2" t="e">
        <f t="shared" si="3"/>
        <v>#N/A</v>
      </c>
      <c r="H11" s="2" t="e">
        <f t="shared" si="4"/>
        <v>#N/A</v>
      </c>
      <c r="I11" s="2" t="e">
        <f t="shared" si="5"/>
        <v>#N/A</v>
      </c>
      <c r="J11" s="2" t="e">
        <f t="shared" si="6"/>
        <v>#N/A</v>
      </c>
      <c r="K11" s="2">
        <f t="shared" si="7"/>
        <v>2.5</v>
      </c>
      <c r="L11" s="2">
        <f t="shared" si="8"/>
        <v>3</v>
      </c>
      <c r="M11">
        <v>2.5</v>
      </c>
      <c r="N11">
        <v>3</v>
      </c>
      <c r="P11" s="18"/>
      <c r="Q11" s="19"/>
      <c r="R11" s="22"/>
      <c r="S11" s="21"/>
      <c r="T11" s="17"/>
      <c r="U11" s="17"/>
      <c r="Y11" s="3"/>
    </row>
    <row r="12" spans="1:25">
      <c r="A12">
        <v>10</v>
      </c>
      <c r="B12" s="1">
        <v>20010</v>
      </c>
      <c r="C12" s="14">
        <v>28772</v>
      </c>
      <c r="D12" s="14">
        <f t="shared" si="0"/>
        <v>3</v>
      </c>
      <c r="E12" s="2" t="e">
        <f t="shared" si="1"/>
        <v>#N/A</v>
      </c>
      <c r="F12" s="2" t="e">
        <f t="shared" si="2"/>
        <v>#N/A</v>
      </c>
      <c r="G12" s="2" t="e">
        <f t="shared" si="3"/>
        <v>#N/A</v>
      </c>
      <c r="H12" s="2" t="e">
        <f t="shared" si="4"/>
        <v>#N/A</v>
      </c>
      <c r="I12" s="2">
        <f t="shared" si="5"/>
        <v>3</v>
      </c>
      <c r="J12" s="2">
        <f t="shared" si="6"/>
        <v>4.5</v>
      </c>
      <c r="K12" s="2" t="e">
        <f t="shared" si="7"/>
        <v>#N/A</v>
      </c>
      <c r="L12" s="2" t="e">
        <f t="shared" si="8"/>
        <v>#N/A</v>
      </c>
      <c r="M12">
        <v>3</v>
      </c>
      <c r="N12">
        <v>4.5</v>
      </c>
      <c r="P12" s="18"/>
      <c r="Q12" s="19"/>
      <c r="R12" s="22"/>
      <c r="S12" s="21"/>
      <c r="T12" s="17"/>
      <c r="U12" s="17"/>
      <c r="Y12" s="3"/>
    </row>
    <row r="13" spans="1:25">
      <c r="A13">
        <v>11</v>
      </c>
      <c r="B13" s="1">
        <v>20011</v>
      </c>
      <c r="C13" s="14">
        <v>57444</v>
      </c>
      <c r="D13" s="14">
        <f>VLOOKUP(C13,$P$3:$Q$7,2,1)+1</f>
        <v>4</v>
      </c>
      <c r="E13" s="2" t="e">
        <f t="shared" si="1"/>
        <v>#N/A</v>
      </c>
      <c r="F13" s="2" t="e">
        <f t="shared" si="2"/>
        <v>#N/A</v>
      </c>
      <c r="G13" s="2" t="e">
        <f t="shared" si="3"/>
        <v>#N/A</v>
      </c>
      <c r="H13" s="2" t="e">
        <f t="shared" si="4"/>
        <v>#N/A</v>
      </c>
      <c r="I13" s="2" t="e">
        <f t="shared" si="5"/>
        <v>#N/A</v>
      </c>
      <c r="J13" s="2" t="e">
        <f t="shared" si="6"/>
        <v>#N/A</v>
      </c>
      <c r="K13" s="26">
        <f>IF($D13=4,$M13,NA())</f>
        <v>3.5</v>
      </c>
      <c r="L13" s="26">
        <f t="shared" si="8"/>
        <v>5</v>
      </c>
      <c r="M13">
        <v>3.5</v>
      </c>
      <c r="N13">
        <v>5</v>
      </c>
      <c r="P13" s="18"/>
      <c r="Q13" s="19"/>
      <c r="R13" s="22"/>
      <c r="S13" s="21"/>
      <c r="T13" s="17"/>
      <c r="U13" s="17"/>
      <c r="Y13" s="3"/>
    </row>
    <row r="14" spans="1:25">
      <c r="A14">
        <v>12</v>
      </c>
      <c r="B14" s="1">
        <v>20012</v>
      </c>
      <c r="C14" s="14">
        <v>13604</v>
      </c>
      <c r="D14" s="14">
        <f t="shared" si="0"/>
        <v>2</v>
      </c>
      <c r="E14" s="2" t="e">
        <f t="shared" si="1"/>
        <v>#N/A</v>
      </c>
      <c r="F14" s="2" t="e">
        <f t="shared" si="2"/>
        <v>#N/A</v>
      </c>
      <c r="G14" s="2">
        <f t="shared" si="3"/>
        <v>3</v>
      </c>
      <c r="H14" s="2">
        <f t="shared" si="4"/>
        <v>5.5</v>
      </c>
      <c r="I14" s="2" t="e">
        <f t="shared" si="5"/>
        <v>#N/A</v>
      </c>
      <c r="J14" s="2" t="e">
        <f t="shared" si="6"/>
        <v>#N/A</v>
      </c>
      <c r="K14" s="2" t="e">
        <f t="shared" si="7"/>
        <v>#N/A</v>
      </c>
      <c r="L14" s="2" t="e">
        <f t="shared" si="8"/>
        <v>#N/A</v>
      </c>
      <c r="M14">
        <v>3</v>
      </c>
      <c r="N14">
        <v>5.5</v>
      </c>
      <c r="P14" s="18"/>
      <c r="Q14" s="19"/>
      <c r="R14" s="22"/>
      <c r="S14" s="21"/>
      <c r="T14" s="17"/>
      <c r="U14" s="17"/>
      <c r="Y14" s="3"/>
    </row>
    <row r="15" spans="1:25">
      <c r="A15">
        <v>13</v>
      </c>
      <c r="B15" s="1">
        <v>20015</v>
      </c>
      <c r="C15" s="14">
        <v>15824</v>
      </c>
      <c r="D15" s="14">
        <f t="shared" si="0"/>
        <v>3</v>
      </c>
      <c r="E15" s="2" t="e">
        <f t="shared" si="1"/>
        <v>#N/A</v>
      </c>
      <c r="F15" s="2" t="e">
        <f t="shared" si="2"/>
        <v>#N/A</v>
      </c>
      <c r="G15" s="2" t="e">
        <f t="shared" si="3"/>
        <v>#N/A</v>
      </c>
      <c r="H15" s="2" t="e">
        <f t="shared" si="4"/>
        <v>#N/A</v>
      </c>
      <c r="I15" s="2">
        <f t="shared" si="5"/>
        <v>2.5</v>
      </c>
      <c r="J15" s="2">
        <f t="shared" si="6"/>
        <v>5</v>
      </c>
      <c r="K15" s="2" t="e">
        <f t="shared" si="7"/>
        <v>#N/A</v>
      </c>
      <c r="L15" s="2" t="e">
        <f t="shared" si="8"/>
        <v>#N/A</v>
      </c>
      <c r="M15">
        <v>2.5</v>
      </c>
      <c r="N15">
        <v>5</v>
      </c>
      <c r="P15" s="18"/>
      <c r="Q15" s="19"/>
      <c r="R15" s="22"/>
      <c r="S15" s="21"/>
      <c r="T15" s="17"/>
      <c r="U15" s="17"/>
      <c r="Y15" s="3"/>
    </row>
    <row r="16" spans="1:25">
      <c r="A16">
        <v>14</v>
      </c>
      <c r="B16" s="1">
        <v>20016</v>
      </c>
      <c r="C16" s="14">
        <v>31374</v>
      </c>
      <c r="D16" s="14">
        <f t="shared" si="0"/>
        <v>4</v>
      </c>
      <c r="E16" s="2" t="e">
        <f t="shared" si="1"/>
        <v>#N/A</v>
      </c>
      <c r="F16" s="2" t="e">
        <f t="shared" si="2"/>
        <v>#N/A</v>
      </c>
      <c r="G16" s="2" t="e">
        <f t="shared" si="3"/>
        <v>#N/A</v>
      </c>
      <c r="H16" s="2" t="e">
        <f t="shared" si="4"/>
        <v>#N/A</v>
      </c>
      <c r="I16" s="2" t="e">
        <f t="shared" si="5"/>
        <v>#N/A</v>
      </c>
      <c r="J16" s="2" t="e">
        <f t="shared" si="6"/>
        <v>#N/A</v>
      </c>
      <c r="K16" s="2">
        <f t="shared" si="7"/>
        <v>2</v>
      </c>
      <c r="L16" s="2">
        <f t="shared" si="8"/>
        <v>4.5</v>
      </c>
      <c r="M16">
        <v>2</v>
      </c>
      <c r="N16">
        <v>4.5</v>
      </c>
      <c r="P16" s="18"/>
      <c r="Q16" s="19"/>
      <c r="R16" s="22"/>
      <c r="S16" s="21"/>
      <c r="T16" s="17"/>
      <c r="U16" s="17"/>
      <c r="Y16" s="3"/>
    </row>
    <row r="17" spans="1:25">
      <c r="A17">
        <v>15</v>
      </c>
      <c r="B17" s="1">
        <v>20017</v>
      </c>
      <c r="C17" s="14">
        <v>19170</v>
      </c>
      <c r="D17" s="14">
        <f t="shared" si="0"/>
        <v>3</v>
      </c>
      <c r="E17" s="2" t="e">
        <f t="shared" si="1"/>
        <v>#N/A</v>
      </c>
      <c r="F17" s="2" t="e">
        <f t="shared" si="2"/>
        <v>#N/A</v>
      </c>
      <c r="G17" s="2" t="e">
        <f t="shared" si="3"/>
        <v>#N/A</v>
      </c>
      <c r="H17" s="2" t="e">
        <f t="shared" si="4"/>
        <v>#N/A</v>
      </c>
      <c r="I17" s="2">
        <f t="shared" si="5"/>
        <v>4</v>
      </c>
      <c r="J17" s="2">
        <f t="shared" si="6"/>
        <v>4.5</v>
      </c>
      <c r="K17" s="2" t="e">
        <f t="shared" si="7"/>
        <v>#N/A</v>
      </c>
      <c r="L17" s="2" t="e">
        <f t="shared" si="8"/>
        <v>#N/A</v>
      </c>
      <c r="M17">
        <v>4</v>
      </c>
      <c r="N17">
        <v>4.5</v>
      </c>
      <c r="P17" s="18"/>
      <c r="Q17" s="19"/>
      <c r="R17" s="22"/>
      <c r="S17" s="21"/>
      <c r="T17" s="17"/>
      <c r="U17" s="17"/>
      <c r="Y17" s="3"/>
    </row>
    <row r="18" spans="1:25">
      <c r="A18">
        <v>16</v>
      </c>
      <c r="B18" s="1">
        <v>20018</v>
      </c>
      <c r="C18" s="14">
        <v>16991</v>
      </c>
      <c r="D18" s="14">
        <f t="shared" si="0"/>
        <v>3</v>
      </c>
      <c r="E18" s="2" t="e">
        <f t="shared" si="1"/>
        <v>#N/A</v>
      </c>
      <c r="F18" s="2" t="e">
        <f t="shared" si="2"/>
        <v>#N/A</v>
      </c>
      <c r="G18" s="2" t="e">
        <f t="shared" si="3"/>
        <v>#N/A</v>
      </c>
      <c r="H18" s="2" t="e">
        <f t="shared" si="4"/>
        <v>#N/A</v>
      </c>
      <c r="I18" s="2">
        <f t="shared" si="5"/>
        <v>4.5</v>
      </c>
      <c r="J18" s="2">
        <f t="shared" si="6"/>
        <v>4</v>
      </c>
      <c r="K18" s="2" t="e">
        <f t="shared" si="7"/>
        <v>#N/A</v>
      </c>
      <c r="L18" s="2" t="e">
        <f t="shared" si="8"/>
        <v>#N/A</v>
      </c>
      <c r="M18">
        <v>4.5</v>
      </c>
      <c r="N18">
        <v>4</v>
      </c>
      <c r="P18" s="18"/>
      <c r="Q18" s="19"/>
      <c r="R18" s="22"/>
      <c r="S18" s="21"/>
      <c r="T18" s="17"/>
      <c r="U18" s="17"/>
      <c r="Y18" s="3"/>
    </row>
    <row r="19" spans="1:25">
      <c r="A19">
        <v>17</v>
      </c>
      <c r="B19" s="1">
        <v>20019</v>
      </c>
      <c r="C19" s="14">
        <v>52793</v>
      </c>
      <c r="D19" s="14">
        <f t="shared" si="0"/>
        <v>4</v>
      </c>
      <c r="E19" s="2" t="e">
        <f t="shared" si="1"/>
        <v>#N/A</v>
      </c>
      <c r="F19" s="2" t="e">
        <f t="shared" si="2"/>
        <v>#N/A</v>
      </c>
      <c r="G19" s="2" t="e">
        <f t="shared" si="3"/>
        <v>#N/A</v>
      </c>
      <c r="H19" s="2" t="e">
        <f t="shared" si="4"/>
        <v>#N/A</v>
      </c>
      <c r="I19" s="2" t="e">
        <f t="shared" si="5"/>
        <v>#N/A</v>
      </c>
      <c r="J19" s="2" t="e">
        <f t="shared" si="6"/>
        <v>#N/A</v>
      </c>
      <c r="K19" s="2">
        <f t="shared" si="7"/>
        <v>5</v>
      </c>
      <c r="L19" s="2">
        <f t="shared" si="8"/>
        <v>3.5</v>
      </c>
      <c r="M19">
        <v>5</v>
      </c>
      <c r="N19">
        <v>3.5</v>
      </c>
      <c r="P19" s="18"/>
      <c r="Q19" s="19"/>
      <c r="R19" s="22"/>
      <c r="S19" s="21"/>
      <c r="T19" s="17"/>
      <c r="U19" s="17"/>
      <c r="Y19" s="3"/>
    </row>
    <row r="20" spans="1:25">
      <c r="A20">
        <v>18</v>
      </c>
      <c r="B20" s="1">
        <v>20020</v>
      </c>
      <c r="C20" s="14">
        <v>49899</v>
      </c>
      <c r="D20" s="14">
        <f t="shared" si="0"/>
        <v>4</v>
      </c>
      <c r="E20" s="2" t="e">
        <f t="shared" si="1"/>
        <v>#N/A</v>
      </c>
      <c r="F20" s="2" t="e">
        <f t="shared" si="2"/>
        <v>#N/A</v>
      </c>
      <c r="G20" s="2" t="e">
        <f t="shared" si="3"/>
        <v>#N/A</v>
      </c>
      <c r="H20" s="2" t="e">
        <f t="shared" si="4"/>
        <v>#N/A</v>
      </c>
      <c r="I20" s="2" t="e">
        <f t="shared" si="5"/>
        <v>#N/A</v>
      </c>
      <c r="J20" s="2" t="e">
        <f t="shared" si="6"/>
        <v>#N/A</v>
      </c>
      <c r="K20" s="2">
        <f t="shared" si="7"/>
        <v>4</v>
      </c>
      <c r="L20" s="2">
        <f t="shared" si="8"/>
        <v>2.5</v>
      </c>
      <c r="M20">
        <v>4</v>
      </c>
      <c r="N20">
        <v>2.5</v>
      </c>
      <c r="P20" s="18"/>
      <c r="Q20" s="19"/>
      <c r="R20" s="22"/>
      <c r="S20" s="21"/>
      <c r="T20" s="17"/>
      <c r="U20" s="17"/>
      <c r="Y20" s="3"/>
    </row>
    <row r="21" spans="1:25">
      <c r="A21">
        <v>19</v>
      </c>
      <c r="B21" s="1">
        <v>20024</v>
      </c>
      <c r="C21" s="14">
        <v>11795</v>
      </c>
      <c r="D21" s="14">
        <f t="shared" si="0"/>
        <v>2</v>
      </c>
      <c r="E21" s="2" t="e">
        <f t="shared" si="1"/>
        <v>#N/A</v>
      </c>
      <c r="F21" s="2" t="e">
        <f t="shared" si="2"/>
        <v>#N/A</v>
      </c>
      <c r="G21" s="2">
        <f t="shared" si="3"/>
        <v>3</v>
      </c>
      <c r="H21" s="2">
        <f t="shared" si="4"/>
        <v>1.5</v>
      </c>
      <c r="I21" s="2" t="e">
        <f t="shared" si="5"/>
        <v>#N/A</v>
      </c>
      <c r="J21" s="2" t="e">
        <f t="shared" si="6"/>
        <v>#N/A</v>
      </c>
      <c r="K21" s="2" t="e">
        <f t="shared" si="7"/>
        <v>#N/A</v>
      </c>
      <c r="L21" s="2" t="e">
        <f t="shared" si="8"/>
        <v>#N/A</v>
      </c>
      <c r="M21">
        <v>3</v>
      </c>
      <c r="N21">
        <v>1.5</v>
      </c>
      <c r="P21" s="18"/>
      <c r="Q21" s="19"/>
      <c r="R21" s="22"/>
      <c r="S21" s="21"/>
      <c r="T21" s="17"/>
      <c r="U21" s="17"/>
      <c r="Y21" s="3"/>
    </row>
    <row r="22" spans="1:25">
      <c r="A22">
        <v>20</v>
      </c>
      <c r="B22" s="1">
        <v>20032</v>
      </c>
      <c r="C22" s="14">
        <v>31688</v>
      </c>
      <c r="D22" s="14">
        <f t="shared" si="0"/>
        <v>4</v>
      </c>
      <c r="E22" s="2" t="e">
        <f t="shared" si="1"/>
        <v>#N/A</v>
      </c>
      <c r="F22" s="2" t="e">
        <f t="shared" si="2"/>
        <v>#N/A</v>
      </c>
      <c r="G22" s="2" t="e">
        <f t="shared" si="3"/>
        <v>#N/A</v>
      </c>
      <c r="H22" s="2" t="e">
        <f t="shared" si="4"/>
        <v>#N/A</v>
      </c>
      <c r="I22" s="2" t="e">
        <f t="shared" si="5"/>
        <v>#N/A</v>
      </c>
      <c r="J22" s="2" t="e">
        <f t="shared" si="6"/>
        <v>#N/A</v>
      </c>
      <c r="K22" s="2">
        <f t="shared" si="7"/>
        <v>2</v>
      </c>
      <c r="L22" s="2">
        <f t="shared" si="8"/>
        <v>0.5</v>
      </c>
      <c r="M22">
        <v>2</v>
      </c>
      <c r="N22">
        <v>0.5</v>
      </c>
      <c r="P22" s="18"/>
      <c r="Q22" s="19"/>
      <c r="R22" s="24"/>
      <c r="S22" s="21"/>
      <c r="T22" s="17"/>
      <c r="U22" s="17"/>
      <c r="Y22" s="3"/>
    </row>
    <row r="23" spans="1:25">
      <c r="A23">
        <v>21</v>
      </c>
      <c r="B23" s="1">
        <v>20036</v>
      </c>
      <c r="C23" s="14">
        <v>3808</v>
      </c>
      <c r="D23" s="14">
        <f t="shared" si="0"/>
        <v>1</v>
      </c>
      <c r="E23" s="2">
        <f t="shared" si="1"/>
        <v>2.5</v>
      </c>
      <c r="F23" s="2">
        <f t="shared" si="2"/>
        <v>4</v>
      </c>
      <c r="G23" s="2" t="e">
        <f t="shared" si="3"/>
        <v>#N/A</v>
      </c>
      <c r="H23" s="2" t="e">
        <f t="shared" si="4"/>
        <v>#N/A</v>
      </c>
      <c r="I23" s="2" t="e">
        <f t="shared" si="5"/>
        <v>#N/A</v>
      </c>
      <c r="J23" s="2" t="e">
        <f t="shared" si="6"/>
        <v>#N/A</v>
      </c>
      <c r="K23" s="2" t="e">
        <f t="shared" si="7"/>
        <v>#N/A</v>
      </c>
      <c r="L23" s="2" t="e">
        <f t="shared" si="8"/>
        <v>#N/A</v>
      </c>
      <c r="M23">
        <v>2.5</v>
      </c>
      <c r="N23">
        <v>4</v>
      </c>
      <c r="P23" s="18"/>
      <c r="Q23" s="19"/>
      <c r="R23" s="24"/>
      <c r="S23" s="21"/>
      <c r="T23" s="17"/>
      <c r="U23" s="17"/>
      <c r="Y23" s="3"/>
    </row>
    <row r="24" spans="1:25">
      <c r="A24">
        <v>22</v>
      </c>
      <c r="B24" s="1">
        <v>20037</v>
      </c>
      <c r="C24" s="14">
        <v>12642</v>
      </c>
      <c r="D24" s="14">
        <f t="shared" si="0"/>
        <v>2</v>
      </c>
      <c r="E24" s="2" t="e">
        <f t="shared" si="1"/>
        <v>#N/A</v>
      </c>
      <c r="F24" s="2" t="e">
        <f t="shared" si="2"/>
        <v>#N/A</v>
      </c>
      <c r="G24" s="2">
        <f t="shared" si="3"/>
        <v>2</v>
      </c>
      <c r="H24" s="2">
        <f t="shared" si="4"/>
        <v>1.5</v>
      </c>
      <c r="I24" s="2" t="e">
        <f t="shared" si="5"/>
        <v>#N/A</v>
      </c>
      <c r="J24" s="2" t="e">
        <f t="shared" si="6"/>
        <v>#N/A</v>
      </c>
      <c r="K24" s="2" t="e">
        <f t="shared" si="7"/>
        <v>#N/A</v>
      </c>
      <c r="L24" s="2" t="e">
        <f t="shared" si="8"/>
        <v>#N/A</v>
      </c>
      <c r="M24">
        <v>2</v>
      </c>
      <c r="N24">
        <v>1.5</v>
      </c>
      <c r="P24" s="18"/>
      <c r="Q24" s="19"/>
      <c r="R24" s="24"/>
      <c r="S24" s="21"/>
      <c r="T24" s="17"/>
      <c r="U24" s="17"/>
      <c r="Y24" s="3"/>
    </row>
    <row r="25" spans="1:25">
      <c r="A25">
        <v>23</v>
      </c>
      <c r="B25" s="1">
        <v>20057</v>
      </c>
      <c r="C25" s="14">
        <v>3888</v>
      </c>
      <c r="D25" s="14">
        <f t="shared" si="0"/>
        <v>1</v>
      </c>
      <c r="E25" s="2">
        <f t="shared" si="1"/>
        <v>2.5</v>
      </c>
      <c r="F25" s="2">
        <f t="shared" si="2"/>
        <v>2</v>
      </c>
      <c r="G25" s="2" t="e">
        <f t="shared" si="3"/>
        <v>#N/A</v>
      </c>
      <c r="H25" s="2" t="e">
        <f t="shared" si="4"/>
        <v>#N/A</v>
      </c>
      <c r="I25" s="2" t="e">
        <f t="shared" si="5"/>
        <v>#N/A</v>
      </c>
      <c r="J25" s="2" t="e">
        <f t="shared" si="6"/>
        <v>#N/A</v>
      </c>
      <c r="K25" s="2" t="e">
        <f t="shared" si="7"/>
        <v>#N/A</v>
      </c>
      <c r="L25" s="2" t="e">
        <f t="shared" si="8"/>
        <v>#N/A</v>
      </c>
      <c r="M25">
        <v>2.5</v>
      </c>
      <c r="N25">
        <v>2</v>
      </c>
      <c r="P25" s="18"/>
      <c r="Q25" s="19"/>
      <c r="R25" s="24"/>
      <c r="S25" s="21"/>
      <c r="T25" s="17"/>
      <c r="U25" s="17"/>
      <c r="Y25" s="3"/>
    </row>
    <row r="26" spans="1:25">
      <c r="A26">
        <v>24</v>
      </c>
      <c r="B26" s="1">
        <v>20059</v>
      </c>
      <c r="C26" s="14">
        <v>100</v>
      </c>
      <c r="D26" s="14">
        <f t="shared" si="0"/>
        <v>1</v>
      </c>
      <c r="E26" s="2">
        <f t="shared" si="1"/>
        <v>4</v>
      </c>
      <c r="F26" s="2">
        <f t="shared" si="2"/>
        <v>3.5</v>
      </c>
      <c r="G26" s="2" t="e">
        <f t="shared" si="3"/>
        <v>#N/A</v>
      </c>
      <c r="H26" s="2" t="e">
        <f t="shared" si="4"/>
        <v>#N/A</v>
      </c>
      <c r="I26" s="2" t="e">
        <f t="shared" si="5"/>
        <v>#N/A</v>
      </c>
      <c r="J26" s="2" t="e">
        <f t="shared" si="6"/>
        <v>#N/A</v>
      </c>
      <c r="K26" s="2" t="e">
        <f t="shared" si="7"/>
        <v>#N/A</v>
      </c>
      <c r="L26" s="2" t="e">
        <f t="shared" si="8"/>
        <v>#N/A</v>
      </c>
      <c r="M26">
        <v>4</v>
      </c>
      <c r="N26">
        <v>3.5</v>
      </c>
      <c r="P26" s="18"/>
      <c r="Q26" s="19"/>
      <c r="R26" s="24"/>
      <c r="S26" s="21"/>
      <c r="T26" s="17"/>
      <c r="U26" s="17"/>
      <c r="Y26" s="3"/>
    </row>
    <row r="27" spans="1:25">
      <c r="A27">
        <v>25</v>
      </c>
      <c r="B27" s="1">
        <v>20064</v>
      </c>
      <c r="C27" s="14">
        <v>1890</v>
      </c>
      <c r="D27" s="14">
        <f t="shared" si="0"/>
        <v>1</v>
      </c>
      <c r="E27" s="2">
        <f t="shared" si="1"/>
        <v>3.5</v>
      </c>
      <c r="F27" s="2">
        <f t="shared" si="2"/>
        <v>4</v>
      </c>
      <c r="G27" s="2" t="e">
        <f t="shared" si="3"/>
        <v>#N/A</v>
      </c>
      <c r="H27" s="2" t="e">
        <f t="shared" si="4"/>
        <v>#N/A</v>
      </c>
      <c r="I27" s="2" t="e">
        <f t="shared" si="5"/>
        <v>#N/A</v>
      </c>
      <c r="J27" s="2" t="e">
        <f t="shared" si="6"/>
        <v>#N/A</v>
      </c>
      <c r="K27" s="2" t="e">
        <f t="shared" si="7"/>
        <v>#N/A</v>
      </c>
      <c r="L27" s="2" t="e">
        <f t="shared" si="8"/>
        <v>#N/A</v>
      </c>
      <c r="M27">
        <v>3.5</v>
      </c>
      <c r="N27">
        <v>4</v>
      </c>
      <c r="P27" s="18"/>
      <c r="Q27" s="19"/>
      <c r="R27" s="24"/>
      <c r="S27" s="21"/>
      <c r="T27" s="17"/>
      <c r="U27" s="17"/>
    </row>
    <row r="28" spans="1:25">
      <c r="P28" s="17"/>
      <c r="Q28" s="17"/>
      <c r="R28" s="17"/>
      <c r="S28" s="17"/>
      <c r="T28" s="17"/>
      <c r="U28" s="17"/>
    </row>
  </sheetData>
  <sortState ref="P3:T27">
    <sortCondition ref="R3:R27"/>
  </sortState>
  <mergeCells count="5">
    <mergeCell ref="K1:L1"/>
    <mergeCell ref="I1:J1"/>
    <mergeCell ref="G1:H1"/>
    <mergeCell ref="E1:F1"/>
    <mergeCell ref="P2:Q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/>
  </sheetViews>
  <sheetFormatPr baseColWidth="10" defaultRowHeight="16"/>
  <sheetData>
    <row r="1" spans="1:10" ht="16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t="s">
        <v>17</v>
      </c>
    </row>
    <row r="4" spans="1:10">
      <c r="A4" s="9" t="s">
        <v>18</v>
      </c>
    </row>
    <row r="5" spans="1:10">
      <c r="A5" s="9" t="s">
        <v>19</v>
      </c>
    </row>
    <row r="6" spans="1:10" ht="16" customHeight="1">
      <c r="A6" s="31" t="s">
        <v>20</v>
      </c>
      <c r="B6" s="31"/>
      <c r="C6" s="31"/>
      <c r="D6" s="31"/>
      <c r="E6" s="31"/>
      <c r="F6" s="31"/>
      <c r="G6" s="31"/>
      <c r="H6" s="31"/>
      <c r="I6" s="31"/>
      <c r="J6" s="31"/>
    </row>
    <row r="7" spans="1:10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11" spans="1:10">
      <c r="A11" s="15" t="s">
        <v>27</v>
      </c>
    </row>
    <row r="12" spans="1:10">
      <c r="A12" t="s">
        <v>28</v>
      </c>
    </row>
    <row r="13" spans="1:10">
      <c r="A13" t="s">
        <v>29</v>
      </c>
      <c r="B13" t="s">
        <v>21</v>
      </c>
    </row>
    <row r="14" spans="1:10">
      <c r="A14" t="s">
        <v>30</v>
      </c>
      <c r="B14" s="12" t="s">
        <v>22</v>
      </c>
    </row>
  </sheetData>
  <mergeCells count="1">
    <mergeCell ref="A6:J7"/>
  </mergeCells>
  <hyperlinks>
    <hyperlink ref="B14" r:id="rId1" xr:uid="{E458CDD2-F9C4-BD4A-B68F-844BBA8E84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Schwabish</cp:lastModifiedBy>
  <dcterms:created xsi:type="dcterms:W3CDTF">2017-06-19T20:27:19Z</dcterms:created>
  <dcterms:modified xsi:type="dcterms:W3CDTF">2019-02-13T18:03:32Z</dcterms:modified>
</cp:coreProperties>
</file>